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miyake\Desktop\"/>
    </mc:Choice>
  </mc:AlternateContent>
  <bookViews>
    <workbookView xWindow="-15" yWindow="5010" windowWidth="21630" windowHeight="5040" firstSheet="4" activeTab="5"/>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個別物件収支!$B$3:$DJ$39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52511"/>
</workbook>
</file>

<file path=xl/calcChain.xml><?xml version="1.0" encoding="utf-8"?>
<calcChain xmlns="http://schemas.openxmlformats.org/spreadsheetml/2006/main">
  <c r="DI21" i="30" l="1"/>
  <c r="DI20" i="30"/>
  <c r="DI19" i="30"/>
  <c r="D42" i="30"/>
  <c r="C42" i="30"/>
  <c r="D41" i="30"/>
  <c r="C41" i="30"/>
  <c r="C40" i="30" l="1"/>
  <c r="D40" i="30"/>
  <c r="CQ64" i="31" l="1"/>
  <c r="CQ52" i="31"/>
  <c r="DA61" i="31"/>
  <c r="DA64" i="31"/>
  <c r="DA63" i="31"/>
  <c r="DC63" i="31" s="1"/>
  <c r="DA62" i="31"/>
  <c r="DA55" i="31"/>
  <c r="DA54" i="31"/>
  <c r="DA53" i="31"/>
  <c r="CZ67" i="31"/>
  <c r="CY67" i="31"/>
  <c r="CX67" i="31"/>
  <c r="CW67" i="31"/>
  <c r="CW68" i="31" s="1"/>
  <c r="CW70" i="31" s="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Q68" i="31" s="1"/>
  <c r="BQ70" i="31" s="1"/>
  <c r="BP67" i="31"/>
  <c r="BO67" i="31"/>
  <c r="BN67" i="31"/>
  <c r="BM67" i="31"/>
  <c r="BL67" i="31"/>
  <c r="BK67" i="31"/>
  <c r="BJ67" i="31"/>
  <c r="BI67" i="31"/>
  <c r="BH67" i="31"/>
  <c r="BG67" i="31"/>
  <c r="BF67" i="31"/>
  <c r="BE67" i="31"/>
  <c r="BD67" i="31"/>
  <c r="BC67" i="31"/>
  <c r="BB67" i="31"/>
  <c r="BA67" i="31"/>
  <c r="BA68" i="31" s="1"/>
  <c r="BA70" i="31" s="1"/>
  <c r="AZ67" i="31"/>
  <c r="AY67" i="31"/>
  <c r="AX67" i="31"/>
  <c r="AW67" i="31"/>
  <c r="AV67" i="31"/>
  <c r="AU67" i="31"/>
  <c r="AT67" i="31"/>
  <c r="AS67" i="31"/>
  <c r="AR67" i="31"/>
  <c r="AQ67" i="31"/>
  <c r="AP67" i="31"/>
  <c r="AO67" i="31"/>
  <c r="AN67" i="31"/>
  <c r="AM67" i="31"/>
  <c r="AL67" i="31"/>
  <c r="AK67" i="31"/>
  <c r="AK68" i="31" s="1"/>
  <c r="AK70" i="31" s="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X65" i="31" s="1"/>
  <c r="CX66" i="31" s="1"/>
  <c r="CX68" i="31" s="1"/>
  <c r="CX70" i="31" s="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K65"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G65" i="31" s="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Q65"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J57" i="31"/>
  <c r="AI57" i="31"/>
  <c r="AH57" i="31"/>
  <c r="AG57" i="31"/>
  <c r="AG65" i="31" s="1"/>
  <c r="AF57" i="31"/>
  <c r="AE57" i="31"/>
  <c r="AD57" i="31"/>
  <c r="AC57" i="31"/>
  <c r="AB57" i="31"/>
  <c r="AA57" i="31"/>
  <c r="Z57" i="31"/>
  <c r="Y57" i="31"/>
  <c r="X57" i="31"/>
  <c r="W57" i="31"/>
  <c r="V57" i="31"/>
  <c r="U57" i="31"/>
  <c r="T57" i="31"/>
  <c r="S57" i="31"/>
  <c r="R57" i="31"/>
  <c r="Q57" i="3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CA56" i="31" s="1"/>
  <c r="BZ55" i="31"/>
  <c r="BY55" i="31"/>
  <c r="BX55" i="31"/>
  <c r="BW55" i="31"/>
  <c r="BV55" i="31"/>
  <c r="BU55" i="31"/>
  <c r="BT55" i="31"/>
  <c r="BS55" i="31"/>
  <c r="BS56" i="31" s="1"/>
  <c r="BS66" i="31" s="1"/>
  <c r="BS68" i="31" s="1"/>
  <c r="BS70" i="31" s="1"/>
  <c r="BR55" i="31"/>
  <c r="BQ55" i="31"/>
  <c r="BP55" i="31"/>
  <c r="BO55" i="31"/>
  <c r="BN55" i="31"/>
  <c r="BM55" i="31"/>
  <c r="BL55" i="31"/>
  <c r="BK55" i="31"/>
  <c r="BJ55" i="31"/>
  <c r="BI55" i="31"/>
  <c r="BH55" i="31"/>
  <c r="BG55" i="31"/>
  <c r="BF55" i="31"/>
  <c r="BE55" i="31"/>
  <c r="BD55" i="31"/>
  <c r="BC55" i="31"/>
  <c r="BB55" i="31"/>
  <c r="BB56"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D56" i="31"/>
  <c r="AC55" i="31"/>
  <c r="AB55" i="31"/>
  <c r="AA55" i="31"/>
  <c r="Z55" i="31"/>
  <c r="Y55" i="31"/>
  <c r="Y56" i="31" s="1"/>
  <c r="X55" i="31"/>
  <c r="W55" i="31"/>
  <c r="V55" i="31"/>
  <c r="U55" i="31"/>
  <c r="T55" i="31"/>
  <c r="S55" i="31"/>
  <c r="R55" i="31"/>
  <c r="Q55" i="31"/>
  <c r="P55" i="31"/>
  <c r="O55" i="31"/>
  <c r="N55" i="31"/>
  <c r="M55" i="31"/>
  <c r="L55" i="31"/>
  <c r="K55" i="31"/>
  <c r="J55" i="31"/>
  <c r="I55" i="31"/>
  <c r="DB55" i="31" s="1"/>
  <c r="DC55" i="31" s="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M56" i="31" s="1"/>
  <c r="BL54" i="31"/>
  <c r="BK54" i="31"/>
  <c r="BK56" i="31" s="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H56" i="31" s="1"/>
  <c r="AH66" i="31" s="1"/>
  <c r="AH68" i="31" s="1"/>
  <c r="AH70" i="31" s="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Q56" i="31" s="1"/>
  <c r="CP53" i="31"/>
  <c r="CO53" i="31"/>
  <c r="CO56" i="31"/>
  <c r="CN53" i="31"/>
  <c r="CM53" i="31"/>
  <c r="CL53" i="31"/>
  <c r="CK53" i="31"/>
  <c r="CJ53" i="31"/>
  <c r="CI53" i="31"/>
  <c r="CH53" i="31"/>
  <c r="CG53" i="31"/>
  <c r="CF53" i="31"/>
  <c r="CE53" i="31"/>
  <c r="CD53" i="31"/>
  <c r="CC53" i="31"/>
  <c r="CB53" i="31"/>
  <c r="CA53" i="31"/>
  <c r="BZ53" i="31"/>
  <c r="BZ56" i="31" s="1"/>
  <c r="BY53" i="31"/>
  <c r="BX53" i="31"/>
  <c r="BW53" i="31"/>
  <c r="BV53" i="31"/>
  <c r="BU53" i="31"/>
  <c r="BT53" i="31"/>
  <c r="BS53" i="31"/>
  <c r="BR53" i="31"/>
  <c r="BQ53" i="31"/>
  <c r="BP53" i="31"/>
  <c r="BO53" i="31"/>
  <c r="BN53" i="31"/>
  <c r="BM53" i="31"/>
  <c r="BL53" i="31"/>
  <c r="BK53" i="31"/>
  <c r="BJ53" i="31"/>
  <c r="BI53" i="31"/>
  <c r="BH53" i="31"/>
  <c r="BG53" i="31"/>
  <c r="BF53" i="31"/>
  <c r="BF56" i="31" s="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K56" i="31"/>
  <c r="AJ53" i="31"/>
  <c r="AI53" i="31"/>
  <c r="AH53" i="31"/>
  <c r="AG53" i="31"/>
  <c r="AF53" i="31"/>
  <c r="AE53" i="31"/>
  <c r="AD53" i="31"/>
  <c r="AC53" i="31"/>
  <c r="AB53" i="31"/>
  <c r="AA53" i="31"/>
  <c r="Z53" i="31"/>
  <c r="Y53" i="31"/>
  <c r="X53" i="31"/>
  <c r="W53" i="31"/>
  <c r="V53" i="31"/>
  <c r="U53" i="31"/>
  <c r="T53" i="31"/>
  <c r="S53" i="31"/>
  <c r="R53" i="31"/>
  <c r="Q53" i="31"/>
  <c r="P53" i="31"/>
  <c r="O53" i="31"/>
  <c r="N53" i="31"/>
  <c r="M53" i="31"/>
  <c r="L53" i="31"/>
  <c r="K53" i="31"/>
  <c r="J53" i="31"/>
  <c r="I53" i="31"/>
  <c r="H53" i="31"/>
  <c r="CZ52" i="31"/>
  <c r="CZ56" i="31" s="1"/>
  <c r="CY52" i="31"/>
  <c r="CY56" i="31" s="1"/>
  <c r="CY66" i="31" s="1"/>
  <c r="CY68" i="31" s="1"/>
  <c r="CY70" i="31" s="1"/>
  <c r="CX52" i="31"/>
  <c r="CX56" i="31" s="1"/>
  <c r="CW52" i="31"/>
  <c r="CV52" i="31"/>
  <c r="CV56" i="31" s="1"/>
  <c r="CU52" i="31"/>
  <c r="CT52" i="31"/>
  <c r="CS52" i="31"/>
  <c r="CR52" i="31"/>
  <c r="CR56" i="31" s="1"/>
  <c r="CP52" i="31"/>
  <c r="CO52" i="31"/>
  <c r="CN52" i="31"/>
  <c r="CN56" i="31" s="1"/>
  <c r="CM52" i="31"/>
  <c r="CM56" i="31" s="1"/>
  <c r="CL52" i="31"/>
  <c r="CL56" i="31" s="1"/>
  <c r="CK52" i="31"/>
  <c r="CK56" i="31" s="1"/>
  <c r="CJ52" i="31"/>
  <c r="CI52" i="31"/>
  <c r="CH52" i="31"/>
  <c r="CH56" i="31" s="1"/>
  <c r="CG52" i="31"/>
  <c r="CF52" i="31"/>
  <c r="CF56" i="31" s="1"/>
  <c r="CE52" i="31"/>
  <c r="CE56" i="31"/>
  <c r="CD52" i="31"/>
  <c r="CD56" i="31"/>
  <c r="CC52" i="31"/>
  <c r="CC56" i="31" s="1"/>
  <c r="CC66" i="31" s="1"/>
  <c r="CB52" i="31"/>
  <c r="CA52" i="31"/>
  <c r="BZ52" i="31"/>
  <c r="BY52" i="31"/>
  <c r="BY56" i="31" s="1"/>
  <c r="BX52" i="31"/>
  <c r="BX56" i="31"/>
  <c r="BW52" i="31"/>
  <c r="BW56" i="31" s="1"/>
  <c r="BV52" i="31"/>
  <c r="BV56" i="31"/>
  <c r="BU52" i="31"/>
  <c r="BU56" i="31" s="1"/>
  <c r="BT52" i="31"/>
  <c r="BS52" i="31"/>
  <c r="BR52" i="31"/>
  <c r="BR56" i="31" s="1"/>
  <c r="BQ52" i="31"/>
  <c r="BQ56" i="31" s="1"/>
  <c r="BP52" i="31"/>
  <c r="BP56" i="31" s="1"/>
  <c r="BO52" i="31"/>
  <c r="BO56" i="31"/>
  <c r="BO66" i="31" s="1"/>
  <c r="BO68" i="31" s="1"/>
  <c r="BO70" i="31" s="1"/>
  <c r="BN52" i="31"/>
  <c r="BN56" i="31"/>
  <c r="BM52" i="31"/>
  <c r="BL52" i="31"/>
  <c r="BK52" i="31"/>
  <c r="BJ52" i="31"/>
  <c r="BJ56" i="31" s="1"/>
  <c r="BI52" i="31"/>
  <c r="BI56" i="31"/>
  <c r="BH52" i="31"/>
  <c r="BH56" i="31"/>
  <c r="BG52" i="31"/>
  <c r="BG56" i="31" s="1"/>
  <c r="BF52" i="31"/>
  <c r="BE52" i="31"/>
  <c r="BD52" i="31"/>
  <c r="BC52" i="31"/>
  <c r="BB52" i="31"/>
  <c r="BA52" i="31"/>
  <c r="BA56" i="31" s="1"/>
  <c r="AZ52" i="31"/>
  <c r="AZ56" i="31" s="1"/>
  <c r="AY52" i="31"/>
  <c r="AX52" i="31"/>
  <c r="AW52" i="31"/>
  <c r="AW56" i="31" s="1"/>
  <c r="AV52" i="31"/>
  <c r="AU52" i="31"/>
  <c r="AT52" i="31"/>
  <c r="AT56" i="31"/>
  <c r="AS52" i="31"/>
  <c r="AR52" i="31"/>
  <c r="AR56" i="31"/>
  <c r="AQ52" i="31"/>
  <c r="AP52" i="31"/>
  <c r="AO52" i="31"/>
  <c r="AN52" i="31"/>
  <c r="DB52" i="31" s="1"/>
  <c r="AM52" i="31"/>
  <c r="AL52" i="31"/>
  <c r="AK52" i="31"/>
  <c r="AJ52" i="31"/>
  <c r="AI52" i="31"/>
  <c r="AI56" i="31" s="1"/>
  <c r="AH52" i="31"/>
  <c r="AG52" i="31"/>
  <c r="AG56" i="31"/>
  <c r="AF52" i="31"/>
  <c r="AE52" i="31"/>
  <c r="AD52" i="31"/>
  <c r="AC52" i="31"/>
  <c r="AC56" i="31"/>
  <c r="AB52" i="31"/>
  <c r="AA52" i="31"/>
  <c r="AA56" i="31" s="1"/>
  <c r="AA66" i="31" s="1"/>
  <c r="AA68" i="31" s="1"/>
  <c r="Z52" i="31"/>
  <c r="Y52" i="31"/>
  <c r="X52" i="31"/>
  <c r="W52" i="31"/>
  <c r="V52" i="31"/>
  <c r="U52" i="31"/>
  <c r="U56" i="31" s="1"/>
  <c r="T52" i="31"/>
  <c r="T56" i="31" s="1"/>
  <c r="S52" i="31"/>
  <c r="R52" i="31"/>
  <c r="Q52" i="31"/>
  <c r="P52" i="31"/>
  <c r="O52" i="31"/>
  <c r="N52" i="31"/>
  <c r="N56" i="31" s="1"/>
  <c r="M52" i="31"/>
  <c r="M56" i="31" s="1"/>
  <c r="M66" i="31" s="1"/>
  <c r="L52" i="31"/>
  <c r="K52" i="31"/>
  <c r="J52" i="31"/>
  <c r="J56" i="31" s="1"/>
  <c r="I52" i="31"/>
  <c r="H52" i="31"/>
  <c r="G55" i="31"/>
  <c r="G56" i="31" s="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c r="F52" i="31"/>
  <c r="F56" i="31"/>
  <c r="E52" i="31"/>
  <c r="E56" i="3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N63" i="20" s="1"/>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DB62" i="20" s="1"/>
  <c r="DC62" i="20" s="1"/>
  <c r="K62" i="20"/>
  <c r="J62" i="20"/>
  <c r="I62" i="20"/>
  <c r="H62" i="20"/>
  <c r="G62" i="20"/>
  <c r="CZ55" i="20"/>
  <c r="CY55" i="20"/>
  <c r="CX55" i="20"/>
  <c r="CX63" i="20" s="1"/>
  <c r="CW55" i="20"/>
  <c r="CV55" i="20"/>
  <c r="CU55" i="20"/>
  <c r="CT55" i="20"/>
  <c r="CS55" i="20"/>
  <c r="CR55" i="20"/>
  <c r="CQ55" i="20"/>
  <c r="CP55" i="20"/>
  <c r="CO55" i="20"/>
  <c r="CN55" i="20"/>
  <c r="CM55" i="20"/>
  <c r="CL55" i="20"/>
  <c r="CK55" i="20"/>
  <c r="CJ55" i="20"/>
  <c r="CI55" i="20"/>
  <c r="CH55" i="20"/>
  <c r="CG55" i="20"/>
  <c r="CF55" i="20"/>
  <c r="CE55" i="20"/>
  <c r="CD55" i="20"/>
  <c r="CC55" i="20"/>
  <c r="CC63" i="20"/>
  <c r="CB55" i="20"/>
  <c r="CA55" i="20"/>
  <c r="BZ55" i="20"/>
  <c r="BY55" i="20"/>
  <c r="BX55" i="20"/>
  <c r="BW55" i="20"/>
  <c r="BV55" i="20"/>
  <c r="BU55" i="20"/>
  <c r="BT55" i="20"/>
  <c r="BS55" i="20"/>
  <c r="BS63" i="20" s="1"/>
  <c r="BR55" i="20"/>
  <c r="BQ55" i="20"/>
  <c r="BP55" i="20"/>
  <c r="BO55" i="20"/>
  <c r="BN55" i="20"/>
  <c r="BM55" i="20"/>
  <c r="BL55" i="20"/>
  <c r="BK55" i="20"/>
  <c r="BJ55" i="20"/>
  <c r="BI55" i="20"/>
  <c r="BH55" i="20"/>
  <c r="BG55" i="20"/>
  <c r="BF55" i="20"/>
  <c r="BE55" i="20"/>
  <c r="BD55" i="20"/>
  <c r="BD63" i="20" s="1"/>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G63" i="20" s="1"/>
  <c r="AF55" i="20"/>
  <c r="AE55" i="20"/>
  <c r="AD55" i="20"/>
  <c r="AC55" i="20"/>
  <c r="AB55" i="20"/>
  <c r="AA55" i="20"/>
  <c r="Z55" i="20"/>
  <c r="Y55" i="20"/>
  <c r="X55" i="20"/>
  <c r="W55" i="20"/>
  <c r="V55" i="20"/>
  <c r="U55" i="20"/>
  <c r="T55" i="20"/>
  <c r="S55" i="20"/>
  <c r="R55" i="20"/>
  <c r="Q55" i="20"/>
  <c r="Q63" i="20" s="1"/>
  <c r="P55" i="20"/>
  <c r="O55" i="20"/>
  <c r="N55" i="20"/>
  <c r="M55" i="20"/>
  <c r="L55" i="20"/>
  <c r="K55" i="20"/>
  <c r="J55" i="20"/>
  <c r="I55" i="20"/>
  <c r="H55" i="20"/>
  <c r="G55" i="20"/>
  <c r="C55" i="20"/>
  <c r="C62" i="20"/>
  <c r="DA59" i="20"/>
  <c r="DA52" i="20"/>
  <c r="DA61" i="20"/>
  <c r="DA60" i="20"/>
  <c r="DA58" i="20"/>
  <c r="DA57" i="20"/>
  <c r="DA56" i="20"/>
  <c r="DA53" i="20"/>
  <c r="DA62" i="18"/>
  <c r="DA59" i="18"/>
  <c r="DA58" i="18"/>
  <c r="DA60" i="18" s="1"/>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G60"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S60" i="18" s="1"/>
  <c r="AR59" i="18"/>
  <c r="AQ59" i="18"/>
  <c r="AQ60" i="18" s="1"/>
  <c r="AP59" i="18"/>
  <c r="AO59" i="18"/>
  <c r="AN59" i="18"/>
  <c r="AM59" i="18"/>
  <c r="AL59" i="18"/>
  <c r="AK59" i="18"/>
  <c r="AJ59" i="18"/>
  <c r="AI59" i="18"/>
  <c r="AH59" i="18"/>
  <c r="AG59" i="18"/>
  <c r="AF59" i="18"/>
  <c r="AE59" i="18"/>
  <c r="AD59" i="18"/>
  <c r="AD60" i="18" s="1"/>
  <c r="AC59" i="18"/>
  <c r="AB59" i="18"/>
  <c r="AA59" i="18"/>
  <c r="Z59" i="18"/>
  <c r="Y59" i="18"/>
  <c r="X59" i="18"/>
  <c r="W59" i="18"/>
  <c r="V59" i="18"/>
  <c r="V60" i="18" s="1"/>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P60" i="18" s="1"/>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J60" i="18" s="1"/>
  <c r="BI58" i="18"/>
  <c r="BH58" i="18"/>
  <c r="BG58" i="18"/>
  <c r="BF58" i="18"/>
  <c r="BE58" i="18"/>
  <c r="BD58" i="18"/>
  <c r="BC58" i="18"/>
  <c r="BB58" i="18"/>
  <c r="BA58" i="18"/>
  <c r="AZ58" i="18"/>
  <c r="AY58" i="18"/>
  <c r="AX58" i="18"/>
  <c r="AW58" i="18"/>
  <c r="AV58" i="18"/>
  <c r="AU58" i="18"/>
  <c r="DB58" i="18" s="1"/>
  <c r="DC58" i="18" s="1"/>
  <c r="AT58" i="18"/>
  <c r="AS58" i="18"/>
  <c r="AR58" i="18"/>
  <c r="AQ58" i="18"/>
  <c r="AP58" i="18"/>
  <c r="AO58" i="18"/>
  <c r="AN58" i="18"/>
  <c r="AN60" i="18" s="1"/>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G60"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C60" i="18"/>
  <c r="CB57" i="18"/>
  <c r="CA57" i="18"/>
  <c r="BZ57" i="18"/>
  <c r="BY57" i="18"/>
  <c r="BX57" i="18"/>
  <c r="BW57" i="18"/>
  <c r="BV57" i="18"/>
  <c r="BU57" i="18"/>
  <c r="BT57" i="18"/>
  <c r="BS57" i="18"/>
  <c r="BR57" i="18"/>
  <c r="BQ57" i="18"/>
  <c r="BP57" i="18"/>
  <c r="BP60" i="18" s="1"/>
  <c r="BO57" i="18"/>
  <c r="BN57" i="18"/>
  <c r="BM57" i="18"/>
  <c r="BL57" i="18"/>
  <c r="BK57" i="18"/>
  <c r="BJ57" i="18"/>
  <c r="BI57" i="18"/>
  <c r="BH57" i="18"/>
  <c r="BG57" i="18"/>
  <c r="BF57" i="18"/>
  <c r="BE57" i="18"/>
  <c r="BD57" i="18"/>
  <c r="BC57" i="18"/>
  <c r="BB57" i="18"/>
  <c r="BA57" i="18"/>
  <c r="AZ57" i="18"/>
  <c r="AY57" i="18"/>
  <c r="AX57" i="18"/>
  <c r="AX60" i="18" s="1"/>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W60" i="18" s="1"/>
  <c r="CV55" i="18"/>
  <c r="CU55" i="18"/>
  <c r="CU60" i="18" s="1"/>
  <c r="CT55" i="18"/>
  <c r="CS55" i="18"/>
  <c r="CS60" i="18" s="1"/>
  <c r="CR55" i="18"/>
  <c r="CQ55" i="18"/>
  <c r="CQ60" i="18" s="1"/>
  <c r="CP55" i="18"/>
  <c r="CO55" i="18"/>
  <c r="CN55" i="18"/>
  <c r="CM55" i="18"/>
  <c r="CM60" i="18" s="1"/>
  <c r="CL55" i="18"/>
  <c r="CK55" i="18"/>
  <c r="CK60" i="18" s="1"/>
  <c r="CJ55" i="18"/>
  <c r="CI55" i="18"/>
  <c r="CH55" i="18"/>
  <c r="CG55" i="18"/>
  <c r="CF55" i="18"/>
  <c r="CE55" i="18"/>
  <c r="CD55" i="18"/>
  <c r="CC55" i="18"/>
  <c r="CB55" i="18"/>
  <c r="CA55" i="18"/>
  <c r="BZ55" i="18"/>
  <c r="BY55" i="18"/>
  <c r="BX55" i="18"/>
  <c r="BW55" i="18"/>
  <c r="BV55" i="18"/>
  <c r="BU55" i="18"/>
  <c r="BU60" i="18" s="1"/>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c r="AK55" i="18"/>
  <c r="AJ55" i="18"/>
  <c r="AJ60" i="18" s="1"/>
  <c r="AI55" i="18"/>
  <c r="AH55" i="18"/>
  <c r="AH60" i="18" s="1"/>
  <c r="AG55" i="18"/>
  <c r="AF55" i="18"/>
  <c r="AF60" i="18"/>
  <c r="AE55" i="18"/>
  <c r="AE60" i="18"/>
  <c r="AD55" i="18"/>
  <c r="AC55" i="18"/>
  <c r="AB55" i="18"/>
  <c r="AA55" i="18"/>
  <c r="AA60" i="18" s="1"/>
  <c r="Z55" i="18"/>
  <c r="Y55" i="18"/>
  <c r="X55" i="18"/>
  <c r="X60" i="18" s="1"/>
  <c r="W55" i="18"/>
  <c r="W60" i="18" s="1"/>
  <c r="V55" i="18"/>
  <c r="U55" i="18"/>
  <c r="T55" i="18"/>
  <c r="S55" i="18"/>
  <c r="S60" i="18" s="1"/>
  <c r="R55" i="18"/>
  <c r="Q55" i="18"/>
  <c r="Q60" i="18"/>
  <c r="P55" i="18"/>
  <c r="P60" i="18" s="1"/>
  <c r="O55" i="18"/>
  <c r="N55" i="18"/>
  <c r="M55" i="18"/>
  <c r="L55" i="18"/>
  <c r="K55" i="18"/>
  <c r="K60" i="18" s="1"/>
  <c r="J55" i="18"/>
  <c r="J60" i="18" s="1"/>
  <c r="I55" i="18"/>
  <c r="I60" i="18" s="1"/>
  <c r="H55" i="18"/>
  <c r="H60" i="18" s="1"/>
  <c r="G55" i="18"/>
  <c r="CZ53" i="18"/>
  <c r="CY53" i="18"/>
  <c r="CY54" i="18" s="1"/>
  <c r="CX53" i="18"/>
  <c r="CW53" i="18"/>
  <c r="CW54" i="18" s="1"/>
  <c r="CW61" i="18" s="1"/>
  <c r="CW63" i="18" s="1"/>
  <c r="CW65" i="18" s="1"/>
  <c r="CV53" i="18"/>
  <c r="CU53" i="18"/>
  <c r="CU65" i="18"/>
  <c r="CT53" i="18"/>
  <c r="CS53" i="18"/>
  <c r="CR53" i="18"/>
  <c r="CQ53" i="18"/>
  <c r="CP53" i="18"/>
  <c r="CO53" i="18"/>
  <c r="CO54" i="18" s="1"/>
  <c r="CN53" i="18"/>
  <c r="CM53" i="18"/>
  <c r="CL53" i="18"/>
  <c r="CK53" i="18"/>
  <c r="CJ53" i="18"/>
  <c r="CI53" i="18"/>
  <c r="CH53" i="18"/>
  <c r="CG53" i="18"/>
  <c r="CG54" i="18" s="1"/>
  <c r="CF53" i="18"/>
  <c r="CE53" i="18"/>
  <c r="CE54" i="18" s="1"/>
  <c r="CD53" i="18"/>
  <c r="CC53" i="18"/>
  <c r="CB53" i="18"/>
  <c r="CA53" i="18"/>
  <c r="BZ53" i="18"/>
  <c r="BZ54" i="18" s="1"/>
  <c r="BY53" i="18"/>
  <c r="BX53" i="18"/>
  <c r="BX54" i="18" s="1"/>
  <c r="BW53" i="18"/>
  <c r="BV53" i="18"/>
  <c r="BU53" i="18"/>
  <c r="BT53" i="18"/>
  <c r="BS53" i="18"/>
  <c r="BR53" i="18"/>
  <c r="BQ53" i="18"/>
  <c r="BP53" i="18"/>
  <c r="BO53" i="18"/>
  <c r="BN53" i="18"/>
  <c r="BM53" i="18"/>
  <c r="BL53" i="18"/>
  <c r="BL54" i="18" s="1"/>
  <c r="BK53" i="18"/>
  <c r="BJ53" i="18"/>
  <c r="BI53" i="18"/>
  <c r="BH53" i="18"/>
  <c r="BG53" i="18"/>
  <c r="BF53" i="18"/>
  <c r="BE53" i="18"/>
  <c r="BD53" i="18"/>
  <c r="BC53" i="18"/>
  <c r="BB53" i="18"/>
  <c r="BA53" i="18"/>
  <c r="AZ53" i="18"/>
  <c r="AY53" i="18"/>
  <c r="AX53" i="18"/>
  <c r="AW53" i="18"/>
  <c r="AV53" i="18"/>
  <c r="AU53" i="18"/>
  <c r="AT53" i="18"/>
  <c r="AS53" i="18"/>
  <c r="AS54" i="18" s="1"/>
  <c r="AR53" i="18"/>
  <c r="AQ53" i="18"/>
  <c r="AP53" i="18"/>
  <c r="AO53" i="18"/>
  <c r="AN53" i="18"/>
  <c r="AM53" i="18"/>
  <c r="AM54" i="18" s="1"/>
  <c r="AM61" i="18" s="1"/>
  <c r="AM63" i="18" s="1"/>
  <c r="AM65" i="18" s="1"/>
  <c r="AL53" i="18"/>
  <c r="AK53" i="18"/>
  <c r="AK54" i="18" s="1"/>
  <c r="AJ53" i="18"/>
  <c r="AI53" i="18"/>
  <c r="AH53" i="18"/>
  <c r="AG53" i="18"/>
  <c r="AF53" i="18"/>
  <c r="AE53" i="18"/>
  <c r="AE54" i="18" s="1"/>
  <c r="AE61" i="18" s="1"/>
  <c r="AE63" i="18" s="1"/>
  <c r="AE65" i="18" s="1"/>
  <c r="AD53" i="18"/>
  <c r="AC53" i="18"/>
  <c r="AB53" i="18"/>
  <c r="AA53" i="18"/>
  <c r="Z53" i="18"/>
  <c r="Y53" i="18"/>
  <c r="X53" i="18"/>
  <c r="W53" i="18"/>
  <c r="V53" i="18"/>
  <c r="U53" i="18"/>
  <c r="T53" i="18"/>
  <c r="S53" i="18"/>
  <c r="R53" i="18"/>
  <c r="Q53" i="18"/>
  <c r="P53" i="18"/>
  <c r="O53" i="18"/>
  <c r="N53" i="18"/>
  <c r="M53" i="18"/>
  <c r="M54" i="18" s="1"/>
  <c r="L53" i="18"/>
  <c r="K53" i="18"/>
  <c r="J53" i="18"/>
  <c r="I53" i="18"/>
  <c r="H53" i="18"/>
  <c r="G53" i="18"/>
  <c r="CZ52" i="18"/>
  <c r="CZ54" i="18"/>
  <c r="CY52" i="18"/>
  <c r="CX52" i="18"/>
  <c r="CW52" i="18"/>
  <c r="CV52" i="18"/>
  <c r="CV54" i="18" s="1"/>
  <c r="CU52" i="18"/>
  <c r="CU54" i="18" s="1"/>
  <c r="CU61" i="18" s="1"/>
  <c r="CU63" i="18" s="1"/>
  <c r="CT52" i="18"/>
  <c r="CT54" i="18"/>
  <c r="CS52" i="18"/>
  <c r="CR52" i="18"/>
  <c r="CR54" i="18"/>
  <c r="CQ52" i="18"/>
  <c r="CQ54" i="18" s="1"/>
  <c r="CP52" i="18"/>
  <c r="CP54" i="18" s="1"/>
  <c r="CP61" i="18" s="1"/>
  <c r="CP63" i="18" s="1"/>
  <c r="CP65" i="18" s="1"/>
  <c r="CO52" i="18"/>
  <c r="CN52" i="18"/>
  <c r="CN54" i="18"/>
  <c r="CM52" i="18"/>
  <c r="CL52" i="18"/>
  <c r="CL54" i="18" s="1"/>
  <c r="CK52" i="18"/>
  <c r="CJ52" i="18"/>
  <c r="CJ54" i="18" s="1"/>
  <c r="CI52" i="18"/>
  <c r="CI54" i="18"/>
  <c r="CH52" i="18"/>
  <c r="CH54" i="18"/>
  <c r="CG52" i="18"/>
  <c r="CF52" i="18"/>
  <c r="CF54" i="18" s="1"/>
  <c r="CE52" i="18"/>
  <c r="CD52" i="18"/>
  <c r="CD54" i="18" s="1"/>
  <c r="CC52" i="18"/>
  <c r="CC54" i="18"/>
  <c r="CB52" i="18"/>
  <c r="CA52" i="18"/>
  <c r="CA54" i="18"/>
  <c r="BZ52" i="18"/>
  <c r="BY52" i="18"/>
  <c r="BY54" i="18" s="1"/>
  <c r="BX52" i="18"/>
  <c r="BW52" i="18"/>
  <c r="BV52" i="18"/>
  <c r="BV54" i="18" s="1"/>
  <c r="BU52" i="18"/>
  <c r="BT52" i="18"/>
  <c r="BT54" i="18" s="1"/>
  <c r="BS52" i="18"/>
  <c r="BS54" i="18"/>
  <c r="BR52" i="18"/>
  <c r="BQ52" i="18"/>
  <c r="BQ54" i="18" s="1"/>
  <c r="BP52" i="18"/>
  <c r="BP54" i="18"/>
  <c r="BO52" i="18"/>
  <c r="BO54" i="18" s="1"/>
  <c r="BN52" i="18"/>
  <c r="BN54" i="18" s="1"/>
  <c r="BM52" i="18"/>
  <c r="BM54" i="18" s="1"/>
  <c r="BL52" i="18"/>
  <c r="BK52" i="18"/>
  <c r="BK54" i="18"/>
  <c r="BJ52" i="18"/>
  <c r="BJ54" i="18" s="1"/>
  <c r="BI52" i="18"/>
  <c r="BI54" i="18"/>
  <c r="BH52" i="18"/>
  <c r="BH54" i="18"/>
  <c r="BG52" i="18"/>
  <c r="BF52" i="18"/>
  <c r="BF54" i="18"/>
  <c r="BE52" i="18"/>
  <c r="BD52" i="18"/>
  <c r="BD54" i="18"/>
  <c r="BC52" i="18"/>
  <c r="BC54" i="18"/>
  <c r="BC61" i="18" s="1"/>
  <c r="BC63" i="18" s="1"/>
  <c r="BC65" i="18" s="1"/>
  <c r="BB52" i="18"/>
  <c r="BA52" i="18"/>
  <c r="BA54" i="18"/>
  <c r="AZ52" i="18"/>
  <c r="AZ54" i="18"/>
  <c r="AY52" i="18"/>
  <c r="AX52" i="18"/>
  <c r="AX54" i="18"/>
  <c r="AW52" i="18"/>
  <c r="AW54" i="18" s="1"/>
  <c r="AV52" i="18"/>
  <c r="AV54" i="18" s="1"/>
  <c r="AV61" i="18" s="1"/>
  <c r="AV63" i="18" s="1"/>
  <c r="AV65" i="18" s="1"/>
  <c r="AU52" i="18"/>
  <c r="AU54" i="18"/>
  <c r="AT52" i="18"/>
  <c r="AT54" i="18"/>
  <c r="AS52" i="18"/>
  <c r="AR52" i="18"/>
  <c r="AR54" i="18" s="1"/>
  <c r="AQ52" i="18"/>
  <c r="AP52" i="18"/>
  <c r="AP54" i="18"/>
  <c r="AP61" i="18" s="1"/>
  <c r="AP63" i="18" s="1"/>
  <c r="AP65" i="18" s="1"/>
  <c r="AO52" i="18"/>
  <c r="AN52" i="18"/>
  <c r="AN54" i="18"/>
  <c r="AM52" i="18"/>
  <c r="AL52" i="18"/>
  <c r="AK52" i="18"/>
  <c r="AJ52" i="18"/>
  <c r="AJ54" i="18"/>
  <c r="AI52" i="18"/>
  <c r="AI54" i="18" s="1"/>
  <c r="AH52" i="18"/>
  <c r="AH54" i="18" s="1"/>
  <c r="AG52" i="18"/>
  <c r="AG54" i="18" s="1"/>
  <c r="AF52" i="18"/>
  <c r="AF54" i="18" s="1"/>
  <c r="AE52" i="18"/>
  <c r="AD52" i="18"/>
  <c r="AD54" i="18"/>
  <c r="AC52" i="18"/>
  <c r="AC54" i="18" s="1"/>
  <c r="AB52" i="18"/>
  <c r="AB54" i="18" s="1"/>
  <c r="AA52" i="18"/>
  <c r="Z52" i="18"/>
  <c r="Z54" i="18" s="1"/>
  <c r="Y52" i="18"/>
  <c r="Y54" i="18" s="1"/>
  <c r="X52" i="18"/>
  <c r="X54" i="18" s="1"/>
  <c r="X61" i="18" s="1"/>
  <c r="X63" i="18" s="1"/>
  <c r="X65" i="18"/>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c r="M52" i="18"/>
  <c r="L52" i="18"/>
  <c r="L54" i="18"/>
  <c r="K52" i="18"/>
  <c r="J52" i="18"/>
  <c r="J54" i="18"/>
  <c r="I52" i="18"/>
  <c r="I54" i="18"/>
  <c r="H52" i="18"/>
  <c r="H54" i="18"/>
  <c r="G52" i="18"/>
  <c r="C62" i="18"/>
  <c r="C59" i="18"/>
  <c r="C58" i="18"/>
  <c r="C57" i="18"/>
  <c r="C56" i="18"/>
  <c r="C55" i="18"/>
  <c r="DA53" i="18"/>
  <c r="D53" i="18"/>
  <c r="E53" i="18"/>
  <c r="F53" i="18"/>
  <c r="D52" i="18"/>
  <c r="E52" i="18"/>
  <c r="F52" i="18"/>
  <c r="F54" i="18" s="1"/>
  <c r="F61" i="18" s="1"/>
  <c r="F63" i="18" s="1"/>
  <c r="F65" i="18" s="1"/>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R63"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D63" i="20" s="1"/>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Q63" i="20" s="1"/>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W63" i="20" s="1"/>
  <c r="CV57" i="20"/>
  <c r="CU57" i="20"/>
  <c r="CT57" i="20"/>
  <c r="CS57" i="20"/>
  <c r="CR57" i="20"/>
  <c r="CQ57" i="20"/>
  <c r="CP57" i="20"/>
  <c r="CP63" i="20" s="1"/>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R63" i="20" s="1"/>
  <c r="BQ57" i="20"/>
  <c r="BP57" i="20"/>
  <c r="BO57" i="20"/>
  <c r="BN57" i="20"/>
  <c r="BM57" i="20"/>
  <c r="BL57" i="20"/>
  <c r="BK57" i="20"/>
  <c r="BJ57" i="20"/>
  <c r="BI57" i="20"/>
  <c r="BH57" i="20"/>
  <c r="BG57" i="20"/>
  <c r="BF57" i="20"/>
  <c r="BE57" i="20"/>
  <c r="BD57" i="20"/>
  <c r="BC57" i="20"/>
  <c r="BB57" i="20"/>
  <c r="BA57" i="20"/>
  <c r="AZ57" i="20"/>
  <c r="AY57" i="20"/>
  <c r="AX57" i="20"/>
  <c r="AW57" i="20"/>
  <c r="AW63" i="20" s="1"/>
  <c r="AV57" i="20"/>
  <c r="AU57" i="20"/>
  <c r="AT57" i="20"/>
  <c r="AS57" i="20"/>
  <c r="AR57" i="20"/>
  <c r="AQ57" i="20"/>
  <c r="AP57" i="20"/>
  <c r="AP63" i="20"/>
  <c r="AO57" i="20"/>
  <c r="AN57" i="20"/>
  <c r="AM57" i="20"/>
  <c r="AL57" i="20"/>
  <c r="AL63" i="20" s="1"/>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W64" i="20" s="1"/>
  <c r="V56" i="20"/>
  <c r="U56" i="20"/>
  <c r="T56" i="20"/>
  <c r="S56" i="20"/>
  <c r="R56" i="20"/>
  <c r="Q56" i="20"/>
  <c r="P56" i="20"/>
  <c r="O56" i="20"/>
  <c r="N56" i="20"/>
  <c r="N63" i="20" s="1"/>
  <c r="M56" i="20"/>
  <c r="L56" i="20"/>
  <c r="K56" i="20"/>
  <c r="J56" i="20"/>
  <c r="I56" i="20"/>
  <c r="H56" i="20"/>
  <c r="G56" i="20"/>
  <c r="G63" i="20" s="1"/>
  <c r="CZ53" i="20"/>
  <c r="CY53" i="20"/>
  <c r="CY54" i="20" s="1"/>
  <c r="CX53" i="20"/>
  <c r="CX54" i="20" s="1"/>
  <c r="CW53" i="20"/>
  <c r="CV53" i="20"/>
  <c r="CU53" i="20"/>
  <c r="CT53" i="20"/>
  <c r="CS53" i="20"/>
  <c r="CR53" i="20"/>
  <c r="CR54" i="20" s="1"/>
  <c r="CR64" i="20" s="1"/>
  <c r="CR66" i="20" s="1"/>
  <c r="CQ53" i="20"/>
  <c r="CP53" i="20"/>
  <c r="CO53" i="20"/>
  <c r="CO54" i="20" s="1"/>
  <c r="CN53" i="20"/>
  <c r="CM53" i="20"/>
  <c r="CL53" i="20"/>
  <c r="CK53" i="20"/>
  <c r="CK54" i="20"/>
  <c r="CJ53" i="20"/>
  <c r="CI53" i="20"/>
  <c r="CH53" i="20"/>
  <c r="CG53" i="20"/>
  <c r="CF53" i="20"/>
  <c r="CE53" i="20"/>
  <c r="CD53" i="20"/>
  <c r="CC53" i="20"/>
  <c r="CB53" i="20"/>
  <c r="CA53" i="20"/>
  <c r="BZ53" i="20"/>
  <c r="BY53" i="20"/>
  <c r="BX53" i="20"/>
  <c r="BW53" i="20"/>
  <c r="BW54" i="20"/>
  <c r="BV53" i="20"/>
  <c r="BU53" i="20"/>
  <c r="BT53" i="20"/>
  <c r="BS53" i="20"/>
  <c r="BR53" i="20"/>
  <c r="BR54" i="20"/>
  <c r="BQ53" i="20"/>
  <c r="BQ54" i="20"/>
  <c r="BQ64" i="20" s="1"/>
  <c r="BQ66" i="20" s="1"/>
  <c r="BP53" i="20"/>
  <c r="BO53" i="20"/>
  <c r="BN53" i="20"/>
  <c r="BM53" i="20"/>
  <c r="BL53" i="20"/>
  <c r="BK53" i="20"/>
  <c r="BJ53" i="20"/>
  <c r="BI53" i="20"/>
  <c r="BH53" i="20"/>
  <c r="BG53" i="20"/>
  <c r="BF53" i="20"/>
  <c r="BE53" i="20"/>
  <c r="BD53" i="20"/>
  <c r="BC53" i="20"/>
  <c r="BB53" i="20"/>
  <c r="BA53" i="20"/>
  <c r="AZ53" i="20"/>
  <c r="AY53" i="20"/>
  <c r="AX53" i="20"/>
  <c r="AW53" i="20"/>
  <c r="AV53" i="20"/>
  <c r="AU53" i="20"/>
  <c r="AU54" i="20" s="1"/>
  <c r="AT53" i="20"/>
  <c r="AT54" i="20" s="1"/>
  <c r="AS53" i="20"/>
  <c r="AR53" i="20"/>
  <c r="AQ53" i="20"/>
  <c r="AP53" i="20"/>
  <c r="AO53" i="20"/>
  <c r="AN53" i="20"/>
  <c r="AM53" i="20"/>
  <c r="AL53" i="20"/>
  <c r="AK53" i="20"/>
  <c r="AJ53" i="20"/>
  <c r="AI53" i="20"/>
  <c r="AH53" i="20"/>
  <c r="AG53" i="20"/>
  <c r="AF53" i="20"/>
  <c r="AE53" i="20"/>
  <c r="AD53" i="20"/>
  <c r="AC53" i="20"/>
  <c r="AB53" i="20"/>
  <c r="AA53" i="20"/>
  <c r="Z53" i="20"/>
  <c r="Y53" i="20"/>
  <c r="X53" i="20"/>
  <c r="X54" i="20" s="1"/>
  <c r="W53" i="20"/>
  <c r="V53" i="20"/>
  <c r="U53" i="20"/>
  <c r="T53" i="20"/>
  <c r="T54" i="20"/>
  <c r="S53" i="20"/>
  <c r="R53" i="20"/>
  <c r="Q53" i="20"/>
  <c r="P53" i="20"/>
  <c r="O53" i="20"/>
  <c r="N53" i="20"/>
  <c r="M53" i="20"/>
  <c r="L53" i="20"/>
  <c r="K53" i="20"/>
  <c r="J53" i="20"/>
  <c r="I53" i="20"/>
  <c r="H53" i="20"/>
  <c r="G53" i="20"/>
  <c r="CZ52" i="20"/>
  <c r="CZ54" i="20"/>
  <c r="CY52" i="20"/>
  <c r="CX52" i="20"/>
  <c r="CW52" i="20"/>
  <c r="CW54" i="20"/>
  <c r="CW64" i="20" s="1"/>
  <c r="CW66" i="20" s="1"/>
  <c r="CV52" i="20"/>
  <c r="CU52" i="20"/>
  <c r="CU54" i="20" s="1"/>
  <c r="CT52" i="20"/>
  <c r="CT54" i="20"/>
  <c r="CS52" i="20"/>
  <c r="CS54" i="20"/>
  <c r="CR52" i="20"/>
  <c r="CQ52" i="20"/>
  <c r="CQ54" i="20" s="1"/>
  <c r="CP52" i="20"/>
  <c r="CP54" i="20"/>
  <c r="CO52" i="20"/>
  <c r="CN52" i="20"/>
  <c r="CM52" i="20"/>
  <c r="CL52" i="20"/>
  <c r="CL54" i="20"/>
  <c r="CK52" i="20"/>
  <c r="CJ52" i="20"/>
  <c r="CJ54" i="20" s="1"/>
  <c r="CI52" i="20"/>
  <c r="CI54" i="20" s="1"/>
  <c r="CH52" i="20"/>
  <c r="CH54" i="20" s="1"/>
  <c r="CG52" i="20"/>
  <c r="CG54" i="20" s="1"/>
  <c r="CF52" i="20"/>
  <c r="CF54" i="20"/>
  <c r="CE52" i="20"/>
  <c r="CE54" i="20"/>
  <c r="CD52" i="20"/>
  <c r="CC52" i="20"/>
  <c r="CC54" i="20"/>
  <c r="CC64" i="20" s="1"/>
  <c r="CC66" i="20" s="1"/>
  <c r="CB52" i="20"/>
  <c r="CB54" i="20"/>
  <c r="CA52" i="20"/>
  <c r="CA54" i="20" s="1"/>
  <c r="BZ52" i="20"/>
  <c r="BZ54" i="20" s="1"/>
  <c r="BY52" i="20"/>
  <c r="BY54" i="20" s="1"/>
  <c r="BX52" i="20"/>
  <c r="BX54" i="20" s="1"/>
  <c r="BW52" i="20"/>
  <c r="BV52" i="20"/>
  <c r="BV54" i="20"/>
  <c r="BV64" i="20" s="1"/>
  <c r="BU52" i="20"/>
  <c r="BU54" i="20"/>
  <c r="BT52" i="20"/>
  <c r="BT54" i="20"/>
  <c r="BS52" i="20"/>
  <c r="BS54" i="20"/>
  <c r="BR52" i="20"/>
  <c r="BQ52" i="20"/>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D64" i="20" s="1"/>
  <c r="BD66" i="20" s="1"/>
  <c r="BC52" i="20"/>
  <c r="BC54" i="20"/>
  <c r="BB52" i="20"/>
  <c r="BB54" i="20"/>
  <c r="BA52" i="20"/>
  <c r="AZ52" i="20"/>
  <c r="AY52" i="20"/>
  <c r="AY54" i="20" s="1"/>
  <c r="AX52" i="20"/>
  <c r="AX54" i="20" s="1"/>
  <c r="AW52" i="20"/>
  <c r="AW54" i="20" s="1"/>
  <c r="AW64" i="20" s="1"/>
  <c r="AW66" i="20" s="1"/>
  <c r="AV52" i="20"/>
  <c r="AV54" i="20"/>
  <c r="AU52" i="20"/>
  <c r="AT52" i="20"/>
  <c r="AS52" i="20"/>
  <c r="AS54" i="20"/>
  <c r="AR52" i="20"/>
  <c r="AQ52" i="20"/>
  <c r="AQ54" i="20" s="1"/>
  <c r="AP52" i="20"/>
  <c r="AP54" i="20"/>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c r="T52" i="20"/>
  <c r="S52" i="20"/>
  <c r="S54" i="20" s="1"/>
  <c r="R52" i="20"/>
  <c r="R54" i="20"/>
  <c r="Q52" i="20"/>
  <c r="Q54" i="20" s="1"/>
  <c r="P52" i="20"/>
  <c r="P54" i="20" s="1"/>
  <c r="O52" i="20"/>
  <c r="O54" i="20" s="1"/>
  <c r="N52" i="20"/>
  <c r="N54" i="20"/>
  <c r="M52" i="20"/>
  <c r="M54" i="20" s="1"/>
  <c r="L52" i="20"/>
  <c r="K52" i="20"/>
  <c r="K54" i="20" s="1"/>
  <c r="J52" i="20"/>
  <c r="J54" i="20"/>
  <c r="I52" i="20"/>
  <c r="I54" i="20"/>
  <c r="H52" i="20"/>
  <c r="H54" i="20"/>
  <c r="G52" i="20"/>
  <c r="C61" i="20"/>
  <c r="C60" i="20"/>
  <c r="C59" i="20"/>
  <c r="C58" i="20"/>
  <c r="C57" i="20"/>
  <c r="C56" i="20"/>
  <c r="C53" i="20"/>
  <c r="C52" i="20"/>
  <c r="D52" i="20"/>
  <c r="D54" i="20" s="1"/>
  <c r="E52" i="20"/>
  <c r="F52" i="20"/>
  <c r="D53" i="20"/>
  <c r="E53" i="20"/>
  <c r="E54" i="20"/>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c r="DA61" i="18" s="1"/>
  <c r="D55" i="18"/>
  <c r="E55" i="18"/>
  <c r="F55" i="18"/>
  <c r="F60" i="18" s="1"/>
  <c r="D56" i="18"/>
  <c r="E56" i="18"/>
  <c r="F56" i="18"/>
  <c r="D57" i="18"/>
  <c r="E57" i="18"/>
  <c r="F57" i="18"/>
  <c r="D58" i="18"/>
  <c r="E58" i="18"/>
  <c r="F58" i="18"/>
  <c r="D59" i="18"/>
  <c r="E59" i="18"/>
  <c r="F59" i="18"/>
  <c r="D62" i="18"/>
  <c r="DB62" i="18" s="1"/>
  <c r="E62" i="18"/>
  <c r="F62" i="18"/>
  <c r="D82" i="28"/>
  <c r="D61" i="28"/>
  <c r="D62" i="28"/>
  <c r="D63" i="28"/>
  <c r="D64" i="28"/>
  <c r="D65" i="28"/>
  <c r="G68" i="28"/>
  <c r="G100" i="28"/>
  <c r="H68" i="28"/>
  <c r="H100" i="28"/>
  <c r="I68" i="28"/>
  <c r="I100" i="28"/>
  <c r="J68" i="28"/>
  <c r="J100" i="28" s="1"/>
  <c r="K68" i="28"/>
  <c r="K100" i="28"/>
  <c r="L68" i="28"/>
  <c r="L100" i="28"/>
  <c r="M68" i="28"/>
  <c r="M100" i="28"/>
  <c r="N68" i="28"/>
  <c r="N100" i="28" s="1"/>
  <c r="O68" i="28"/>
  <c r="O100" i="28"/>
  <c r="P68" i="28"/>
  <c r="P100" i="28"/>
  <c r="Q68" i="28"/>
  <c r="Q100" i="28"/>
  <c r="R68" i="28"/>
  <c r="S68" i="28"/>
  <c r="S100" i="28"/>
  <c r="T68" i="28"/>
  <c r="T100" i="28"/>
  <c r="U68" i="28"/>
  <c r="U100" i="28"/>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6" i="28" s="1"/>
  <c r="J98" i="28" s="1"/>
  <c r="J62" i="28"/>
  <c r="J63" i="28"/>
  <c r="J64" i="28"/>
  <c r="J65" i="28"/>
  <c r="K61" i="28"/>
  <c r="K62" i="28"/>
  <c r="K63" i="28"/>
  <c r="K64" i="28"/>
  <c r="K65" i="28"/>
  <c r="L61" i="28"/>
  <c r="L66" i="28" s="1"/>
  <c r="L98" i="28" s="1"/>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6" i="28" s="1"/>
  <c r="R98" i="28" s="1"/>
  <c r="R62" i="28"/>
  <c r="R63" i="28"/>
  <c r="R64" i="28"/>
  <c r="R65" i="28"/>
  <c r="S61" i="28"/>
  <c r="S62" i="28"/>
  <c r="S63" i="28"/>
  <c r="S64" i="28"/>
  <c r="S65" i="28"/>
  <c r="T61" i="28"/>
  <c r="T62" i="28"/>
  <c r="T63" i="28"/>
  <c r="T64" i="28"/>
  <c r="T65" i="28"/>
  <c r="U61" i="28"/>
  <c r="U62" i="28"/>
  <c r="U66" i="28"/>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60" i="28" s="1"/>
  <c r="E92" i="28" s="1"/>
  <c r="E59" i="28"/>
  <c r="E68" i="28"/>
  <c r="E100" i="28"/>
  <c r="F82" i="28"/>
  <c r="F61" i="28"/>
  <c r="F66" i="28"/>
  <c r="F62" i="28"/>
  <c r="F63" i="28"/>
  <c r="F64" i="28"/>
  <c r="F65" i="28"/>
  <c r="F58" i="28"/>
  <c r="F59" i="28"/>
  <c r="F68" i="28"/>
  <c r="F100" i="28"/>
  <c r="G58" i="28"/>
  <c r="G60" i="28" s="1"/>
  <c r="G92" i="28" s="1"/>
  <c r="G59" i="28"/>
  <c r="H58" i="28"/>
  <c r="H60" i="28"/>
  <c r="H59" i="28"/>
  <c r="I58" i="28"/>
  <c r="I59" i="28"/>
  <c r="J58" i="28"/>
  <c r="J60" i="28" s="1"/>
  <c r="J59" i="28"/>
  <c r="K58" i="28"/>
  <c r="K59" i="28"/>
  <c r="L58" i="28"/>
  <c r="L59" i="28"/>
  <c r="L60" i="28"/>
  <c r="L92" i="28"/>
  <c r="M58" i="28"/>
  <c r="M60" i="28"/>
  <c r="M92" i="28" s="1"/>
  <c r="M59" i="28"/>
  <c r="N58" i="28"/>
  <c r="N59" i="28"/>
  <c r="N60" i="28" s="1"/>
  <c r="N92" i="28" s="1"/>
  <c r="O58" i="28"/>
  <c r="O60" i="28"/>
  <c r="O92" i="28" s="1"/>
  <c r="O59" i="28"/>
  <c r="P58" i="28"/>
  <c r="P59" i="28"/>
  <c r="P60" i="28" s="1"/>
  <c r="Q58" i="28"/>
  <c r="Q59" i="28"/>
  <c r="R58" i="28"/>
  <c r="R60" i="28" s="1"/>
  <c r="R92" i="28" s="1"/>
  <c r="R59" i="28"/>
  <c r="S58" i="28"/>
  <c r="S59" i="28"/>
  <c r="S60" i="28" s="1"/>
  <c r="T58" i="28"/>
  <c r="T60" i="28" s="1"/>
  <c r="T59" i="28"/>
  <c r="U58" i="28"/>
  <c r="U59" i="28"/>
  <c r="V58" i="28"/>
  <c r="V60" i="28" s="1"/>
  <c r="V59" i="28"/>
  <c r="W58" i="28"/>
  <c r="W60" i="28" s="1"/>
  <c r="W92" i="28" s="1"/>
  <c r="W59" i="28"/>
  <c r="X58" i="28"/>
  <c r="X59" i="28"/>
  <c r="X60" i="28" s="1"/>
  <c r="Y58" i="28"/>
  <c r="Y59" i="28"/>
  <c r="Z58" i="28"/>
  <c r="Z60" i="28"/>
  <c r="Z92" i="28" s="1"/>
  <c r="Z59" i="28"/>
  <c r="C58" i="28"/>
  <c r="C59" i="28"/>
  <c r="AD76" i="28"/>
  <c r="AD58" i="28"/>
  <c r="AD60" i="28" s="1"/>
  <c r="AD59" i="28"/>
  <c r="AD82" i="28"/>
  <c r="AD61" i="28"/>
  <c r="AD62" i="28"/>
  <c r="AD63" i="28"/>
  <c r="AD64" i="28"/>
  <c r="AD65" i="28"/>
  <c r="AD68" i="28"/>
  <c r="AD100" i="28"/>
  <c r="AF76" i="28"/>
  <c r="AF58" i="28"/>
  <c r="AF59" i="28"/>
  <c r="AF60" i="28" s="1"/>
  <c r="AF82" i="28"/>
  <c r="AF61" i="28"/>
  <c r="AF62" i="28"/>
  <c r="AF63" i="28"/>
  <c r="AF64" i="28"/>
  <c r="AF65" i="28"/>
  <c r="AF68" i="28"/>
  <c r="AF100" i="28"/>
  <c r="AG76" i="28"/>
  <c r="AG83" i="28" s="1"/>
  <c r="AG85" i="28" s="1"/>
  <c r="AG58" i="28"/>
  <c r="AG60" i="28" s="1"/>
  <c r="AG59" i="28"/>
  <c r="AG82" i="28"/>
  <c r="AG61" i="28"/>
  <c r="AG62" i="28"/>
  <c r="AG63" i="28"/>
  <c r="AG64" i="28"/>
  <c r="AG65" i="28"/>
  <c r="AG68" i="28"/>
  <c r="AG100" i="28" s="1"/>
  <c r="AH76" i="28"/>
  <c r="AH83" i="28" s="1"/>
  <c r="AH85" i="28" s="1"/>
  <c r="AH58" i="28"/>
  <c r="AH60" i="28" s="1"/>
  <c r="AH59" i="28"/>
  <c r="AH82" i="28"/>
  <c r="AH61" i="28"/>
  <c r="AH62" i="28"/>
  <c r="AH63" i="28"/>
  <c r="AH64" i="28"/>
  <c r="AH65" i="28"/>
  <c r="AH68" i="28"/>
  <c r="AH100" i="28"/>
  <c r="AJ76" i="28"/>
  <c r="AJ58" i="28"/>
  <c r="AJ59" i="28"/>
  <c r="AJ60" i="28"/>
  <c r="AJ82" i="28"/>
  <c r="AJ61" i="28"/>
  <c r="AJ62" i="28"/>
  <c r="AJ63" i="28"/>
  <c r="AJ64" i="28"/>
  <c r="AJ65" i="28"/>
  <c r="AJ66" i="28"/>
  <c r="AJ68" i="28"/>
  <c r="AJ100" i="28" s="1"/>
  <c r="AM76" i="28"/>
  <c r="AM58" i="28"/>
  <c r="AM60" i="28"/>
  <c r="AM59" i="28"/>
  <c r="AM82" i="28"/>
  <c r="AM61" i="28"/>
  <c r="AM62" i="28"/>
  <c r="AM63" i="28"/>
  <c r="AM64" i="28"/>
  <c r="AM65" i="28"/>
  <c r="AM68" i="28"/>
  <c r="AM100" i="28" s="1"/>
  <c r="BF76" i="28"/>
  <c r="BF58" i="28"/>
  <c r="BF59" i="28"/>
  <c r="BF60" i="28"/>
  <c r="BF92" i="28"/>
  <c r="BF82" i="28"/>
  <c r="BF61" i="28"/>
  <c r="BF62" i="28"/>
  <c r="BF63" i="28"/>
  <c r="BF64" i="28"/>
  <c r="BF65" i="28"/>
  <c r="BF66" i="28"/>
  <c r="BF68" i="28"/>
  <c r="BF100" i="28" s="1"/>
  <c r="AC68" i="28"/>
  <c r="AC100" i="28" s="1"/>
  <c r="AC58" i="28"/>
  <c r="AC60" i="28" s="1"/>
  <c r="AC92" i="28" s="1"/>
  <c r="AC59" i="28"/>
  <c r="AC61" i="28"/>
  <c r="AC62" i="28"/>
  <c r="AC63" i="28"/>
  <c r="AC64" i="28"/>
  <c r="AC65" i="28"/>
  <c r="AE68" i="28"/>
  <c r="AE100" i="28"/>
  <c r="AE58" i="28"/>
  <c r="AE60" i="28" s="1"/>
  <c r="AE92" i="28"/>
  <c r="AE59" i="28"/>
  <c r="AE61" i="28"/>
  <c r="AE62" i="28"/>
  <c r="AE63" i="28"/>
  <c r="AE64" i="28"/>
  <c r="AE65" i="28"/>
  <c r="AI68" i="28"/>
  <c r="AI100" i="28"/>
  <c r="AI58" i="28"/>
  <c r="AI59" i="28"/>
  <c r="AI60" i="28" s="1"/>
  <c r="AI61" i="28"/>
  <c r="AI66" i="28" s="1"/>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c r="AN58" i="28"/>
  <c r="AN60" i="28"/>
  <c r="AN92" i="28" s="1"/>
  <c r="AN59" i="28"/>
  <c r="AN61" i="28"/>
  <c r="AN62" i="28"/>
  <c r="AN63" i="28"/>
  <c r="AN64" i="28"/>
  <c r="AN65" i="28"/>
  <c r="AO68" i="28"/>
  <c r="AO100" i="28" s="1"/>
  <c r="AO58" i="28"/>
  <c r="AO60" i="28"/>
  <c r="AO59" i="28"/>
  <c r="AO61" i="28"/>
  <c r="AO66" i="28" s="1"/>
  <c r="AO62" i="28"/>
  <c r="AO63" i="28"/>
  <c r="AO64" i="28"/>
  <c r="AO65" i="28"/>
  <c r="AP68" i="28"/>
  <c r="AP100" i="28"/>
  <c r="AP58" i="28"/>
  <c r="AP59" i="28"/>
  <c r="AP60" i="28" s="1"/>
  <c r="AP92" i="28" s="1"/>
  <c r="AP61" i="28"/>
  <c r="AP62" i="28"/>
  <c r="AP63" i="28"/>
  <c r="AP64" i="28"/>
  <c r="AP65" i="28"/>
  <c r="AQ68" i="28"/>
  <c r="AQ100" i="28"/>
  <c r="AQ58" i="28"/>
  <c r="AQ60" i="28"/>
  <c r="AQ59" i="28"/>
  <c r="AQ61" i="28"/>
  <c r="AQ62" i="28"/>
  <c r="AQ63" i="28"/>
  <c r="AQ64" i="28"/>
  <c r="AQ65" i="28"/>
  <c r="AR68" i="28"/>
  <c r="AR100" i="28"/>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c r="AW61" i="28"/>
  <c r="AW62" i="28"/>
  <c r="AW63" i="28"/>
  <c r="AW64" i="28"/>
  <c r="AW65" i="28"/>
  <c r="AX68" i="28"/>
  <c r="AX100" i="28"/>
  <c r="AX58" i="28"/>
  <c r="AX60" i="28" s="1"/>
  <c r="AX92" i="28" s="1"/>
  <c r="AX59" i="28"/>
  <c r="AX61" i="28"/>
  <c r="AX62" i="28"/>
  <c r="AX63" i="28"/>
  <c r="AX64" i="28"/>
  <c r="AX65" i="28"/>
  <c r="AY68" i="28"/>
  <c r="AY100" i="28"/>
  <c r="AY58" i="28"/>
  <c r="AY60" i="28" s="1"/>
  <c r="AY92" i="28" s="1"/>
  <c r="AY59" i="28"/>
  <c r="AY61" i="28"/>
  <c r="AY66" i="28" s="1"/>
  <c r="AY62" i="28"/>
  <c r="AY63" i="28"/>
  <c r="AY64" i="28"/>
  <c r="AY65" i="28"/>
  <c r="AZ68" i="28"/>
  <c r="AZ100" i="28" s="1"/>
  <c r="AZ58" i="28"/>
  <c r="AZ59" i="28"/>
  <c r="AZ61" i="28"/>
  <c r="AZ66" i="28" s="1"/>
  <c r="AZ98" i="28" s="1"/>
  <c r="AZ62" i="28"/>
  <c r="AZ63" i="28"/>
  <c r="AZ64" i="28"/>
  <c r="AZ65" i="28"/>
  <c r="BA68" i="28"/>
  <c r="BA100" i="28"/>
  <c r="BA58" i="28"/>
  <c r="BA59" i="28"/>
  <c r="BA60" i="28" s="1"/>
  <c r="BA61" i="28"/>
  <c r="BA62" i="28"/>
  <c r="BA63" i="28"/>
  <c r="BA64" i="28"/>
  <c r="BA65" i="28"/>
  <c r="BB68" i="28"/>
  <c r="BB100" i="28"/>
  <c r="BB58" i="28"/>
  <c r="BB60" i="28" s="1"/>
  <c r="BB59" i="28"/>
  <c r="BB61" i="28"/>
  <c r="BB66" i="28" s="1"/>
  <c r="BB98" i="28" s="1"/>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60" i="28"/>
  <c r="BE92" i="28"/>
  <c r="BE59" i="28"/>
  <c r="BE61" i="28"/>
  <c r="BE66" i="28" s="1"/>
  <c r="BE62" i="28"/>
  <c r="BE63" i="28"/>
  <c r="BE64" i="28"/>
  <c r="BE65" i="28"/>
  <c r="BG68" i="28"/>
  <c r="BG100" i="28" s="1"/>
  <c r="BG58" i="28"/>
  <c r="BG60" i="28" s="1"/>
  <c r="BG59" i="28"/>
  <c r="BG61" i="28"/>
  <c r="BG66" i="28" s="1"/>
  <c r="BG98" i="28" s="1"/>
  <c r="BG99" i="28" s="1"/>
  <c r="BG62" i="28"/>
  <c r="BG63" i="28"/>
  <c r="BG64" i="28"/>
  <c r="BG65" i="28"/>
  <c r="BH68" i="28"/>
  <c r="BH100" i="28"/>
  <c r="BH58" i="28"/>
  <c r="BH60" i="28"/>
  <c r="BH92" i="28" s="1"/>
  <c r="BH59" i="28"/>
  <c r="BH61" i="28"/>
  <c r="BH62" i="28"/>
  <c r="BH63" i="28"/>
  <c r="BH64" i="28"/>
  <c r="BH65" i="28"/>
  <c r="AA76" i="28"/>
  <c r="AA83" i="28" s="1"/>
  <c r="AA85" i="28" s="1"/>
  <c r="AA58" i="28"/>
  <c r="AA60" i="28"/>
  <c r="AA59" i="28"/>
  <c r="AB76" i="28"/>
  <c r="AB83" i="28" s="1"/>
  <c r="AB85" i="28" s="1"/>
  <c r="AB58" i="28"/>
  <c r="AB60" i="28" s="1"/>
  <c r="AB59" i="28"/>
  <c r="AA82" i="28"/>
  <c r="AB82" i="28"/>
  <c r="BI84" i="28"/>
  <c r="AA61" i="28"/>
  <c r="AA62" i="28"/>
  <c r="AA66" i="28" s="1"/>
  <c r="AA98" i="28" s="1"/>
  <c r="AA63" i="28"/>
  <c r="AA64" i="28"/>
  <c r="AA65" i="28"/>
  <c r="AB61" i="28"/>
  <c r="AB66" i="28" s="1"/>
  <c r="AB98" i="28" s="1"/>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c r="G83" i="28"/>
  <c r="G85" i="28"/>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C44" i="28" s="1"/>
  <c r="D21" i="28"/>
  <c r="E21" i="28"/>
  <c r="E44" i="28" s="1"/>
  <c r="F21" i="28"/>
  <c r="G21" i="28"/>
  <c r="G44" i="28" s="1"/>
  <c r="H21" i="28"/>
  <c r="I21" i="28"/>
  <c r="I44" i="28" s="1"/>
  <c r="J21" i="28"/>
  <c r="J44" i="28" s="1"/>
  <c r="K21" i="28"/>
  <c r="L21" i="28"/>
  <c r="L44" i="28" s="1"/>
  <c r="M21" i="28"/>
  <c r="N21" i="28"/>
  <c r="N44" i="28"/>
  <c r="O21" i="28"/>
  <c r="P21" i="28"/>
  <c r="Q21" i="28"/>
  <c r="R21" i="28"/>
  <c r="S21" i="28"/>
  <c r="S44" i="28" s="1"/>
  <c r="T21" i="28"/>
  <c r="T44" i="28" s="1"/>
  <c r="U21" i="28"/>
  <c r="V21" i="28"/>
  <c r="V44" i="28" s="1"/>
  <c r="W21" i="28"/>
  <c r="X21" i="28"/>
  <c r="Y21" i="28"/>
  <c r="Y44" i="28" s="1"/>
  <c r="Z21" i="28"/>
  <c r="AA21" i="28"/>
  <c r="AB21" i="28"/>
  <c r="AB44" i="28" s="1"/>
  <c r="AC21" i="28"/>
  <c r="AC44" i="28" s="1"/>
  <c r="AD21" i="28"/>
  <c r="AE21" i="28"/>
  <c r="AF21" i="28"/>
  <c r="AG21" i="28"/>
  <c r="AH21" i="28"/>
  <c r="AI21" i="28"/>
  <c r="AI44" i="28" s="1"/>
  <c r="AJ21" i="28"/>
  <c r="AK21" i="28"/>
  <c r="AK44" i="28" s="1"/>
  <c r="AL21" i="28"/>
  <c r="AL44" i="28"/>
  <c r="AM21" i="28"/>
  <c r="AN21" i="28"/>
  <c r="AO21" i="28"/>
  <c r="AP21" i="28"/>
  <c r="AQ21" i="28"/>
  <c r="AR21" i="28"/>
  <c r="AS21" i="28"/>
  <c r="AS44" i="28" s="1"/>
  <c r="AT21" i="28"/>
  <c r="AU21" i="28"/>
  <c r="AU44" i="28" s="1"/>
  <c r="AV21" i="28"/>
  <c r="AW21" i="28"/>
  <c r="AX21" i="28"/>
  <c r="AX44" i="28" s="1"/>
  <c r="AY21" i="28"/>
  <c r="AZ21" i="28"/>
  <c r="AZ44" i="28" s="1"/>
  <c r="BA21" i="28"/>
  <c r="BB21" i="28"/>
  <c r="BC21" i="28"/>
  <c r="BD21" i="28"/>
  <c r="BD44" i="28" s="1"/>
  <c r="BE21" i="28"/>
  <c r="BF21" i="28"/>
  <c r="BG21" i="28"/>
  <c r="BG44" i="28" s="1"/>
  <c r="BH21" i="28"/>
  <c r="C42" i="28"/>
  <c r="D42" i="28"/>
  <c r="D44" i="28" s="1"/>
  <c r="E42" i="28"/>
  <c r="F42" i="28"/>
  <c r="G42" i="28"/>
  <c r="H42" i="28"/>
  <c r="I42" i="28"/>
  <c r="J42" i="28"/>
  <c r="K42" i="28"/>
  <c r="K44" i="28" s="1"/>
  <c r="L42" i="28"/>
  <c r="M42" i="28"/>
  <c r="N42" i="28"/>
  <c r="O42" i="28"/>
  <c r="O44" i="28"/>
  <c r="P42" i="28"/>
  <c r="P44" i="28" s="1"/>
  <c r="Q42" i="28"/>
  <c r="Q44" i="28" s="1"/>
  <c r="R42" i="28"/>
  <c r="S42" i="28"/>
  <c r="T42" i="28"/>
  <c r="U42" i="28"/>
  <c r="U44" i="28" s="1"/>
  <c r="V42" i="28"/>
  <c r="W42" i="28"/>
  <c r="W44" i="28"/>
  <c r="X42" i="28"/>
  <c r="Y42" i="28"/>
  <c r="Z42" i="28"/>
  <c r="AA42" i="28"/>
  <c r="AA44" i="28"/>
  <c r="AB42" i="28"/>
  <c r="AC42" i="28"/>
  <c r="AD42" i="28"/>
  <c r="AD44" i="28" s="1"/>
  <c r="AE42" i="28"/>
  <c r="AE44" i="28"/>
  <c r="AF42" i="28"/>
  <c r="AG42" i="28"/>
  <c r="AH42" i="28"/>
  <c r="AH44" i="28"/>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5" i="27" s="1"/>
  <c r="F62" i="27"/>
  <c r="F92" i="27"/>
  <c r="F63" i="27"/>
  <c r="F93" i="27" s="1"/>
  <c r="F64" i="27"/>
  <c r="F67" i="27"/>
  <c r="F97" i="27"/>
  <c r="T57" i="27"/>
  <c r="T87" i="27" s="1"/>
  <c r="T58" i="27"/>
  <c r="T60" i="27"/>
  <c r="T61" i="27"/>
  <c r="T91" i="27" s="1"/>
  <c r="T62" i="27"/>
  <c r="T92" i="27"/>
  <c r="T63" i="27"/>
  <c r="T93" i="27" s="1"/>
  <c r="T64" i="27"/>
  <c r="T94" i="27" s="1"/>
  <c r="T67" i="27"/>
  <c r="T97" i="27" s="1"/>
  <c r="C57" i="27"/>
  <c r="C87" i="27"/>
  <c r="C89" i="27"/>
  <c r="C58" i="27"/>
  <c r="C88" i="27"/>
  <c r="C60" i="27"/>
  <c r="C90" i="27" s="1"/>
  <c r="C61" i="27"/>
  <c r="C91" i="27" s="1"/>
  <c r="C62" i="27"/>
  <c r="C92" i="27"/>
  <c r="C63" i="27"/>
  <c r="C64" i="27"/>
  <c r="C94" i="27" s="1"/>
  <c r="C67" i="27"/>
  <c r="C97" i="27" s="1"/>
  <c r="D57" i="27"/>
  <c r="D87" i="27"/>
  <c r="D58" i="27"/>
  <c r="D60" i="27"/>
  <c r="D90" i="27" s="1"/>
  <c r="D61" i="27"/>
  <c r="D91" i="27" s="1"/>
  <c r="D62" i="27"/>
  <c r="D92" i="27"/>
  <c r="D63" i="27"/>
  <c r="D93" i="27"/>
  <c r="D64" i="27"/>
  <c r="D94" i="27" s="1"/>
  <c r="D67" i="27"/>
  <c r="D97" i="27" s="1"/>
  <c r="G57" i="27"/>
  <c r="G87" i="27"/>
  <c r="G58" i="27"/>
  <c r="G60" i="27"/>
  <c r="G90" i="27" s="1"/>
  <c r="G95" i="27" s="1"/>
  <c r="G61" i="27"/>
  <c r="G91" i="27" s="1"/>
  <c r="G62" i="27"/>
  <c r="G92" i="27"/>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c r="I61" i="27"/>
  <c r="I91" i="27" s="1"/>
  <c r="I62" i="27"/>
  <c r="I92" i="27"/>
  <c r="I63" i="27"/>
  <c r="I93" i="27" s="1"/>
  <c r="I64" i="27"/>
  <c r="I94" i="27" s="1"/>
  <c r="I67" i="27"/>
  <c r="I97" i="27" s="1"/>
  <c r="J57" i="27"/>
  <c r="J87" i="27"/>
  <c r="J89" i="27"/>
  <c r="J58" i="27"/>
  <c r="J88" i="27"/>
  <c r="J60" i="27"/>
  <c r="J61" i="27"/>
  <c r="J91" i="27" s="1"/>
  <c r="J62" i="27"/>
  <c r="J92" i="27"/>
  <c r="J63" i="27"/>
  <c r="J93" i="27" s="1"/>
  <c r="J64" i="27"/>
  <c r="J94" i="27" s="1"/>
  <c r="J67" i="27"/>
  <c r="J97" i="27" s="1"/>
  <c r="K57" i="27"/>
  <c r="K87" i="27"/>
  <c r="K89" i="27" s="1"/>
  <c r="K58" i="27"/>
  <c r="K88" i="27"/>
  <c r="K60" i="27"/>
  <c r="K61" i="27"/>
  <c r="K91" i="27" s="1"/>
  <c r="K62" i="27"/>
  <c r="K92" i="27"/>
  <c r="K63" i="27"/>
  <c r="K93" i="27" s="1"/>
  <c r="K64" i="27"/>
  <c r="K94" i="27" s="1"/>
  <c r="K67" i="27"/>
  <c r="K97" i="27" s="1"/>
  <c r="L57" i="27"/>
  <c r="L87" i="27"/>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c r="M64" i="27"/>
  <c r="M94" i="27" s="1"/>
  <c r="M67" i="27"/>
  <c r="M97" i="27" s="1"/>
  <c r="N57" i="27"/>
  <c r="N87" i="27" s="1"/>
  <c r="N58" i="27"/>
  <c r="N60" i="27"/>
  <c r="N90" i="27" s="1"/>
  <c r="N61" i="27"/>
  <c r="N91" i="27" s="1"/>
  <c r="N62" i="27"/>
  <c r="N92" i="27" s="1"/>
  <c r="N63" i="27"/>
  <c r="N93" i="27"/>
  <c r="N64" i="27"/>
  <c r="N67" i="27"/>
  <c r="N97" i="27" s="1"/>
  <c r="O57" i="27"/>
  <c r="O87" i="27" s="1"/>
  <c r="O89" i="27" s="1"/>
  <c r="O58" i="27"/>
  <c r="O88" i="27"/>
  <c r="O60" i="27"/>
  <c r="O61" i="27"/>
  <c r="O91" i="27" s="1"/>
  <c r="O62" i="27"/>
  <c r="O92" i="27" s="1"/>
  <c r="O63" i="27"/>
  <c r="O93" i="27"/>
  <c r="O64" i="27"/>
  <c r="O94" i="27" s="1"/>
  <c r="O67" i="27"/>
  <c r="O97" i="27" s="1"/>
  <c r="P57" i="27"/>
  <c r="P87" i="27" s="1"/>
  <c r="P58" i="27"/>
  <c r="P88" i="27"/>
  <c r="P60" i="27"/>
  <c r="P61" i="27"/>
  <c r="P91" i="27"/>
  <c r="P62" i="27"/>
  <c r="P92" i="27"/>
  <c r="P63" i="27"/>
  <c r="P93" i="27"/>
  <c r="P64" i="27"/>
  <c r="P94" i="27"/>
  <c r="P67" i="27"/>
  <c r="P97" i="27"/>
  <c r="Q57" i="27"/>
  <c r="Q87" i="27"/>
  <c r="Q58" i="27"/>
  <c r="Q88" i="27"/>
  <c r="Q89" i="27"/>
  <c r="Q60" i="27"/>
  <c r="Q61" i="27"/>
  <c r="Q91" i="27" s="1"/>
  <c r="Q62" i="27"/>
  <c r="Q92" i="27" s="1"/>
  <c r="Q63" i="27"/>
  <c r="Q93" i="27"/>
  <c r="Q64" i="27"/>
  <c r="Q94" i="27"/>
  <c r="Q67" i="27"/>
  <c r="Q97" i="27"/>
  <c r="R57" i="27"/>
  <c r="R87" i="27"/>
  <c r="R58" i="27"/>
  <c r="R88" i="27"/>
  <c r="R60" i="27"/>
  <c r="R90" i="27"/>
  <c r="R61" i="27"/>
  <c r="R91" i="27"/>
  <c r="R62" i="27"/>
  <c r="R92" i="27"/>
  <c r="R63" i="27"/>
  <c r="R93" i="27"/>
  <c r="R64" i="27"/>
  <c r="R94" i="27"/>
  <c r="R67" i="27"/>
  <c r="R97" i="27"/>
  <c r="S57" i="27"/>
  <c r="S58" i="27"/>
  <c r="S88" i="27"/>
  <c r="S60" i="27"/>
  <c r="S90" i="27" s="1"/>
  <c r="S61" i="27"/>
  <c r="S62" i="27"/>
  <c r="S92" i="27"/>
  <c r="S63" i="27"/>
  <c r="S93" i="27"/>
  <c r="S64" i="27"/>
  <c r="S94" i="27" s="1"/>
  <c r="S67" i="27"/>
  <c r="S97" i="27"/>
  <c r="U57" i="27"/>
  <c r="U87" i="27"/>
  <c r="U58" i="27"/>
  <c r="U88" i="27"/>
  <c r="U60" i="27"/>
  <c r="U90" i="27" s="1"/>
  <c r="U61" i="27"/>
  <c r="U62" i="27"/>
  <c r="U92" i="27" s="1"/>
  <c r="U63" i="27"/>
  <c r="U93" i="27" s="1"/>
  <c r="U64" i="27"/>
  <c r="U94" i="27"/>
  <c r="U67" i="27"/>
  <c r="V57" i="27"/>
  <c r="V59" i="27" s="1"/>
  <c r="V58" i="27"/>
  <c r="V88" i="27"/>
  <c r="V60" i="27"/>
  <c r="V61" i="27"/>
  <c r="V91" i="27" s="1"/>
  <c r="V62" i="27"/>
  <c r="V92" i="27"/>
  <c r="V63" i="27"/>
  <c r="V93" i="27" s="1"/>
  <c r="V64" i="27"/>
  <c r="V94" i="27"/>
  <c r="V67" i="27"/>
  <c r="V97" i="27"/>
  <c r="W57" i="27"/>
  <c r="W87" i="27"/>
  <c r="W58" i="27"/>
  <c r="W60" i="27"/>
  <c r="W61" i="27"/>
  <c r="W91" i="27"/>
  <c r="W62" i="27"/>
  <c r="W92" i="27"/>
  <c r="W63" i="27"/>
  <c r="W93" i="27"/>
  <c r="W64" i="27"/>
  <c r="W94" i="27" s="1"/>
  <c r="W67" i="27"/>
  <c r="W97" i="27"/>
  <c r="X57" i="27"/>
  <c r="X58" i="27"/>
  <c r="X88" i="27" s="1"/>
  <c r="X60" i="27"/>
  <c r="X90" i="27"/>
  <c r="X61" i="27"/>
  <c r="X62" i="27"/>
  <c r="X92" i="27"/>
  <c r="X63" i="27"/>
  <c r="X93" i="27"/>
  <c r="X64" i="27"/>
  <c r="X94" i="27"/>
  <c r="X67" i="27"/>
  <c r="X97" i="27"/>
  <c r="Y57" i="27"/>
  <c r="Y58" i="27"/>
  <c r="Y88" i="27" s="1"/>
  <c r="Y60" i="27"/>
  <c r="Y90" i="27"/>
  <c r="Y61" i="27"/>
  <c r="Y62" i="27"/>
  <c r="Y92" i="27"/>
  <c r="Y63" i="27"/>
  <c r="Y93" i="27"/>
  <c r="Y64" i="27"/>
  <c r="Y94" i="27"/>
  <c r="Y67" i="27"/>
  <c r="Y97" i="27"/>
  <c r="Z57" i="27"/>
  <c r="Z87" i="27" s="1"/>
  <c r="Z89" i="27" s="1"/>
  <c r="Z59" i="27"/>
  <c r="Z58" i="27"/>
  <c r="Z88" i="27"/>
  <c r="Z60" i="27"/>
  <c r="Z90" i="27"/>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c r="AC88" i="27"/>
  <c r="AC60" i="27"/>
  <c r="AC90" i="27" s="1"/>
  <c r="AC61" i="27"/>
  <c r="AC91" i="27"/>
  <c r="AC62" i="27"/>
  <c r="AC92" i="27"/>
  <c r="AC63" i="27"/>
  <c r="AC64" i="27"/>
  <c r="AC94" i="27" s="1"/>
  <c r="AC67" i="27"/>
  <c r="AC97" i="27"/>
  <c r="AD57" i="27"/>
  <c r="AD87" i="27"/>
  <c r="AD58" i="27"/>
  <c r="AD60" i="27"/>
  <c r="AD90" i="27"/>
  <c r="AD95" i="27" s="1"/>
  <c r="AD61" i="27"/>
  <c r="AD91" i="27"/>
  <c r="AD62" i="27"/>
  <c r="AD92" i="27" s="1"/>
  <c r="AD63" i="27"/>
  <c r="AD93" i="27" s="1"/>
  <c r="AD64" i="27"/>
  <c r="AD94" i="27" s="1"/>
  <c r="AD67" i="27"/>
  <c r="AD97" i="27"/>
  <c r="AE57" i="27"/>
  <c r="AE87" i="27"/>
  <c r="AE58" i="27"/>
  <c r="AE60" i="27"/>
  <c r="AE90" i="27"/>
  <c r="AE61" i="27"/>
  <c r="AE91" i="27"/>
  <c r="AE62" i="27"/>
  <c r="AE92" i="27"/>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c r="AG89" i="27" s="1"/>
  <c r="AG60" i="27"/>
  <c r="AG61" i="27"/>
  <c r="AG91" i="27" s="1"/>
  <c r="AG62" i="27"/>
  <c r="AG92" i="27" s="1"/>
  <c r="AG63" i="27"/>
  <c r="AG93" i="27"/>
  <c r="AG64" i="27"/>
  <c r="AG94" i="27"/>
  <c r="AG67" i="27"/>
  <c r="AG97" i="27" s="1"/>
  <c r="AH57" i="27"/>
  <c r="AH87" i="27" s="1"/>
  <c r="AH58" i="27"/>
  <c r="AH88" i="27"/>
  <c r="AH60" i="27"/>
  <c r="AH90" i="27"/>
  <c r="AH61" i="27"/>
  <c r="AH91" i="27"/>
  <c r="AH95" i="27" s="1"/>
  <c r="AH62" i="27"/>
  <c r="AH92" i="27"/>
  <c r="AH63" i="27"/>
  <c r="AH93" i="27"/>
  <c r="AH64" i="27"/>
  <c r="AH94" i="27"/>
  <c r="AH67" i="27"/>
  <c r="AH97" i="27"/>
  <c r="AI57" i="27"/>
  <c r="AI87" i="27"/>
  <c r="AI58" i="27"/>
  <c r="AI88" i="27"/>
  <c r="AI60" i="27"/>
  <c r="AI61" i="27"/>
  <c r="AI91" i="27"/>
  <c r="AI62" i="27"/>
  <c r="AI63" i="27"/>
  <c r="AI93" i="27" s="1"/>
  <c r="AI64" i="27"/>
  <c r="AI94" i="27"/>
  <c r="AI67" i="27"/>
  <c r="AI97" i="27"/>
  <c r="AJ57" i="27"/>
  <c r="AJ87" i="27"/>
  <c r="AJ58" i="27"/>
  <c r="AJ60" i="27"/>
  <c r="AJ90" i="27"/>
  <c r="AJ61" i="27"/>
  <c r="AJ91" i="27"/>
  <c r="AJ62" i="27"/>
  <c r="AJ92" i="27" s="1"/>
  <c r="AJ63" i="27"/>
  <c r="AJ93" i="27" s="1"/>
  <c r="AJ64" i="27"/>
  <c r="AJ94" i="27"/>
  <c r="AJ67" i="27"/>
  <c r="AJ97" i="27"/>
  <c r="AK57" i="27"/>
  <c r="AK87" i="27" s="1"/>
  <c r="AK58" i="27"/>
  <c r="AK88" i="27" s="1"/>
  <c r="AK60" i="27"/>
  <c r="AK90" i="27"/>
  <c r="AK61" i="27"/>
  <c r="AK91" i="27"/>
  <c r="AK62" i="27"/>
  <c r="AK92" i="27"/>
  <c r="AK63" i="27"/>
  <c r="AK93" i="27" s="1"/>
  <c r="AK64" i="27"/>
  <c r="AK94" i="27"/>
  <c r="AK67" i="27"/>
  <c r="AK97" i="27"/>
  <c r="AL57" i="27"/>
  <c r="AL87" i="27"/>
  <c r="AL58" i="27"/>
  <c r="AL60" i="27"/>
  <c r="AL61" i="27"/>
  <c r="AL91" i="27"/>
  <c r="AL62" i="27"/>
  <c r="AL92" i="27"/>
  <c r="AL95" i="27" s="1"/>
  <c r="AL63" i="27"/>
  <c r="AL93" i="27"/>
  <c r="AL64" i="27"/>
  <c r="AL94" i="27" s="1"/>
  <c r="AL67" i="27"/>
  <c r="AL97" i="27"/>
  <c r="AM57" i="27"/>
  <c r="AM87" i="27"/>
  <c r="AM58" i="27"/>
  <c r="AM60" i="27"/>
  <c r="AM90" i="27"/>
  <c r="AM61" i="27"/>
  <c r="AM91" i="27"/>
  <c r="AM62" i="27"/>
  <c r="AM63" i="27"/>
  <c r="AM93" i="27"/>
  <c r="AM95" i="27" s="1"/>
  <c r="AM64" i="27"/>
  <c r="AM94" i="27" s="1"/>
  <c r="AM67" i="27"/>
  <c r="AM97" i="27"/>
  <c r="AN57" i="27"/>
  <c r="AN87" i="27"/>
  <c r="AN58" i="27"/>
  <c r="AN60" i="27"/>
  <c r="AN61" i="27"/>
  <c r="AN91" i="27"/>
  <c r="AN62" i="27"/>
  <c r="AN92" i="27"/>
  <c r="AN63" i="27"/>
  <c r="AN93" i="27"/>
  <c r="AN64" i="27"/>
  <c r="AN94" i="27" s="1"/>
  <c r="AN67" i="27"/>
  <c r="AN97" i="27"/>
  <c r="AO57" i="27"/>
  <c r="AO59" i="27" s="1"/>
  <c r="AO87" i="27"/>
  <c r="AO89" i="27" s="1"/>
  <c r="AO96" i="27" s="1"/>
  <c r="AO98" i="27" s="1"/>
  <c r="AO58" i="27"/>
  <c r="AO88" i="27" s="1"/>
  <c r="AO60" i="27"/>
  <c r="AO90" i="27"/>
  <c r="AO61" i="27"/>
  <c r="AO91" i="27"/>
  <c r="AO62" i="27"/>
  <c r="AO63" i="27"/>
  <c r="AO93" i="27" s="1"/>
  <c r="AO64" i="27"/>
  <c r="AO94" i="27" s="1"/>
  <c r="AO67" i="27"/>
  <c r="AO97" i="27"/>
  <c r="AP57" i="27"/>
  <c r="AP59" i="27" s="1"/>
  <c r="AP87" i="27"/>
  <c r="AP58" i="27"/>
  <c r="AP88" i="27" s="1"/>
  <c r="AP89" i="27" s="1"/>
  <c r="AP60" i="27"/>
  <c r="AP90" i="27"/>
  <c r="AP61" i="27"/>
  <c r="AP91" i="27" s="1"/>
  <c r="AP95" i="27" s="1"/>
  <c r="AP62" i="27"/>
  <c r="AP92" i="27" s="1"/>
  <c r="AP63" i="27"/>
  <c r="AP93" i="27"/>
  <c r="AP64" i="27"/>
  <c r="AP94" i="27"/>
  <c r="AP67" i="27"/>
  <c r="AP97" i="27" s="1"/>
  <c r="AQ57" i="27"/>
  <c r="AQ87" i="27" s="1"/>
  <c r="AQ89" i="27" s="1"/>
  <c r="AQ58" i="27"/>
  <c r="AQ88" i="27"/>
  <c r="AQ60" i="27"/>
  <c r="AQ61" i="27"/>
  <c r="AQ91" i="27"/>
  <c r="AQ62" i="27"/>
  <c r="AQ92" i="27" s="1"/>
  <c r="AQ63" i="27"/>
  <c r="AQ93" i="27"/>
  <c r="AQ64" i="27"/>
  <c r="AQ94" i="27"/>
  <c r="AQ67" i="27"/>
  <c r="AQ97" i="27" s="1"/>
  <c r="AR57" i="27"/>
  <c r="AR87" i="27" s="1"/>
  <c r="AR58" i="27"/>
  <c r="AR60" i="27"/>
  <c r="AR90" i="27"/>
  <c r="AR61" i="27"/>
  <c r="AR91" i="27"/>
  <c r="AR62" i="27"/>
  <c r="AR92" i="27" s="1"/>
  <c r="AR95" i="27" s="1"/>
  <c r="AR63" i="27"/>
  <c r="AR93" i="27" s="1"/>
  <c r="AR64" i="27"/>
  <c r="AR94" i="27"/>
  <c r="AR67" i="27"/>
  <c r="AR97" i="27"/>
  <c r="AS57" i="27"/>
  <c r="AS59" i="27" s="1"/>
  <c r="AS87" i="27"/>
  <c r="AS58" i="27"/>
  <c r="AS88" i="27" s="1"/>
  <c r="AS60" i="27"/>
  <c r="AS90" i="27"/>
  <c r="AS61" i="27"/>
  <c r="AS65" i="27" s="1"/>
  <c r="AS91" i="27"/>
  <c r="AS95" i="27" s="1"/>
  <c r="AS96" i="27" s="1"/>
  <c r="AS62" i="27"/>
  <c r="AS92" i="27" s="1"/>
  <c r="AS63" i="27"/>
  <c r="AS64" i="27"/>
  <c r="AS94" i="27"/>
  <c r="AS67" i="27"/>
  <c r="AS97" i="27"/>
  <c r="AS98" i="27" s="1"/>
  <c r="AT57" i="27"/>
  <c r="AT59" i="27" s="1"/>
  <c r="AT87" i="27"/>
  <c r="AT89" i="27" s="1"/>
  <c r="AT58" i="27"/>
  <c r="AT88" i="27"/>
  <c r="AT60" i="27"/>
  <c r="AT90" i="27"/>
  <c r="AT61" i="27"/>
  <c r="AT91" i="27"/>
  <c r="AT95" i="27" s="1"/>
  <c r="AT62" i="27"/>
  <c r="AT92" i="27" s="1"/>
  <c r="AT63" i="27"/>
  <c r="AT93" i="27"/>
  <c r="AT64" i="27"/>
  <c r="AT94" i="27"/>
  <c r="AT67" i="27"/>
  <c r="AT97" i="27"/>
  <c r="AU57" i="27"/>
  <c r="BJ57" i="27" s="1"/>
  <c r="BK57" i="27" s="1"/>
  <c r="AU58" i="27"/>
  <c r="AU88" i="27" s="1"/>
  <c r="AU60" i="27"/>
  <c r="AU90" i="27"/>
  <c r="AU61" i="27"/>
  <c r="AU91" i="27"/>
  <c r="AU62" i="27"/>
  <c r="AU92" i="27"/>
  <c r="AU63" i="27"/>
  <c r="AU93" i="27" s="1"/>
  <c r="AU64" i="27"/>
  <c r="AU94" i="27"/>
  <c r="AU67" i="27"/>
  <c r="AU97" i="27"/>
  <c r="AV57" i="27"/>
  <c r="AV87" i="27" s="1"/>
  <c r="AV58" i="27"/>
  <c r="AV88" i="27"/>
  <c r="AV60" i="27"/>
  <c r="AV90" i="27"/>
  <c r="AV95" i="27"/>
  <c r="AV61" i="27"/>
  <c r="AV91" i="27"/>
  <c r="AV62" i="27"/>
  <c r="AV92" i="27" s="1"/>
  <c r="AV63" i="27"/>
  <c r="AV93" i="27"/>
  <c r="AV64" i="27"/>
  <c r="AV94" i="27"/>
  <c r="AV67" i="27"/>
  <c r="AV97" i="27" s="1"/>
  <c r="AW57" i="27"/>
  <c r="AW87" i="27"/>
  <c r="AW58" i="27"/>
  <c r="AW88" i="27"/>
  <c r="AW89" i="27" s="1"/>
  <c r="AW60" i="27"/>
  <c r="AW61" i="27"/>
  <c r="AW91" i="27"/>
  <c r="AW62" i="27"/>
  <c r="AW92" i="27"/>
  <c r="AW63" i="27"/>
  <c r="AW93" i="27" s="1"/>
  <c r="AW64" i="27"/>
  <c r="AW94" i="27" s="1"/>
  <c r="AW67" i="27"/>
  <c r="AW97" i="27"/>
  <c r="AX57" i="27"/>
  <c r="AX59" i="27" s="1"/>
  <c r="AX66" i="27" s="1"/>
  <c r="AX68" i="27" s="1"/>
  <c r="AX69" i="27" s="1"/>
  <c r="AX87" i="27"/>
  <c r="AX58" i="27"/>
  <c r="AX88" i="27"/>
  <c r="AX89" i="27" s="1"/>
  <c r="AX60" i="27"/>
  <c r="AX61" i="27"/>
  <c r="AX91" i="27"/>
  <c r="AX62" i="27"/>
  <c r="AX92" i="27"/>
  <c r="AX63" i="27"/>
  <c r="AX93" i="27"/>
  <c r="AX64" i="27"/>
  <c r="AX94" i="27" s="1"/>
  <c r="AX67" i="27"/>
  <c r="AX97" i="27"/>
  <c r="AY57" i="27"/>
  <c r="AY87" i="27"/>
  <c r="AY58" i="27"/>
  <c r="AY60" i="27"/>
  <c r="AY90" i="27" s="1"/>
  <c r="AY61" i="27"/>
  <c r="AY91" i="27"/>
  <c r="AY62" i="27"/>
  <c r="AY92" i="27"/>
  <c r="AY63" i="27"/>
  <c r="AY64" i="27"/>
  <c r="AY94" i="27" s="1"/>
  <c r="AY67" i="27"/>
  <c r="AY97" i="27"/>
  <c r="AZ57" i="27"/>
  <c r="AZ87" i="27"/>
  <c r="AZ58" i="27"/>
  <c r="AZ60" i="27"/>
  <c r="AZ61" i="27"/>
  <c r="AZ91" i="27"/>
  <c r="AZ62" i="27"/>
  <c r="AZ92" i="27"/>
  <c r="AZ63" i="27"/>
  <c r="AZ65" i="27" s="1"/>
  <c r="AZ93" i="27"/>
  <c r="AZ64" i="27"/>
  <c r="AZ94" i="27" s="1"/>
  <c r="AZ67" i="27"/>
  <c r="AZ97" i="27"/>
  <c r="BA57" i="27"/>
  <c r="BA58" i="27"/>
  <c r="BA88" i="27"/>
  <c r="BA60" i="27"/>
  <c r="BA61" i="27"/>
  <c r="BA91" i="27"/>
  <c r="BA62" i="27"/>
  <c r="BA92" i="27"/>
  <c r="BA63" i="27"/>
  <c r="BA93" i="27" s="1"/>
  <c r="BA64" i="27"/>
  <c r="BA94" i="27"/>
  <c r="BA67" i="27"/>
  <c r="BA97" i="27"/>
  <c r="BB57" i="27"/>
  <c r="BB58" i="27"/>
  <c r="BB88" i="27"/>
  <c r="BB60" i="27"/>
  <c r="BB90" i="27" s="1"/>
  <c r="BB61" i="27"/>
  <c r="BB91" i="27"/>
  <c r="BB62" i="27"/>
  <c r="BB92" i="27"/>
  <c r="BB63" i="27"/>
  <c r="BB93" i="27"/>
  <c r="BB64" i="27"/>
  <c r="BB94" i="27" s="1"/>
  <c r="BB67" i="27"/>
  <c r="BB97" i="27"/>
  <c r="BC57" i="27"/>
  <c r="BC58" i="27"/>
  <c r="BC88" i="27"/>
  <c r="BC60" i="27"/>
  <c r="BC61" i="27"/>
  <c r="BC91" i="27"/>
  <c r="BC62" i="27"/>
  <c r="BC92" i="27"/>
  <c r="BC63" i="27"/>
  <c r="BC93" i="27" s="1"/>
  <c r="BC64" i="27"/>
  <c r="BC94" i="27"/>
  <c r="BC67" i="27"/>
  <c r="BC97" i="27"/>
  <c r="BD57" i="27"/>
  <c r="BD59" i="27" s="1"/>
  <c r="BD58" i="27"/>
  <c r="BD88" i="27"/>
  <c r="BD60" i="27"/>
  <c r="BD90" i="27" s="1"/>
  <c r="BD61" i="27"/>
  <c r="BD91" i="27"/>
  <c r="BD62" i="27"/>
  <c r="BD92" i="27"/>
  <c r="BD63" i="27"/>
  <c r="BD64" i="27"/>
  <c r="BD94" i="27" s="1"/>
  <c r="BD67" i="27"/>
  <c r="BD97" i="27"/>
  <c r="BE57" i="27"/>
  <c r="BE87" i="27"/>
  <c r="BE58" i="27"/>
  <c r="BE60" i="27"/>
  <c r="BE61" i="27"/>
  <c r="BE91" i="27"/>
  <c r="BE62" i="27"/>
  <c r="BE92" i="27"/>
  <c r="BE63" i="27"/>
  <c r="BE93" i="27"/>
  <c r="BE64" i="27"/>
  <c r="BE94" i="27" s="1"/>
  <c r="BE67" i="27"/>
  <c r="BE97" i="27"/>
  <c r="BF57" i="27"/>
  <c r="BF58" i="27"/>
  <c r="BF60" i="27"/>
  <c r="BF61" i="27"/>
  <c r="BF91" i="27"/>
  <c r="BF62" i="27"/>
  <c r="BF92" i="27"/>
  <c r="BF63" i="27"/>
  <c r="BF93" i="27"/>
  <c r="BF64" i="27"/>
  <c r="BF94" i="27" s="1"/>
  <c r="BF67" i="27"/>
  <c r="BF97" i="27"/>
  <c r="BG57" i="27"/>
  <c r="BG59" i="27" s="1"/>
  <c r="BG87" i="27"/>
  <c r="BG58" i="27"/>
  <c r="BG88" i="27"/>
  <c r="BG60" i="27"/>
  <c r="BG90" i="27" s="1"/>
  <c r="BG95" i="27" s="1"/>
  <c r="BG61" i="27"/>
  <c r="BG91" i="27"/>
  <c r="BG62" i="27"/>
  <c r="BG92" i="27"/>
  <c r="BG63" i="27"/>
  <c r="BG93" i="27"/>
  <c r="BG64" i="27"/>
  <c r="BG94" i="27" s="1"/>
  <c r="BG67" i="27"/>
  <c r="BG97" i="27"/>
  <c r="BH57" i="27"/>
  <c r="BH87" i="27"/>
  <c r="BH58" i="27"/>
  <c r="BH60" i="27"/>
  <c r="BH90" i="27" s="1"/>
  <c r="BH61" i="27"/>
  <c r="BH91" i="27"/>
  <c r="BH62" i="27"/>
  <c r="BH92" i="27"/>
  <c r="BH63" i="27"/>
  <c r="BH93" i="27"/>
  <c r="BH64" i="27"/>
  <c r="BH94" i="27" s="1"/>
  <c r="BH67" i="27"/>
  <c r="BH97" i="27"/>
  <c r="BI23" i="27"/>
  <c r="BI60" i="27"/>
  <c r="BI24" i="27"/>
  <c r="BI61" i="27" s="1"/>
  <c r="BI29" i="27"/>
  <c r="BI62" i="27" s="1"/>
  <c r="BI30" i="27"/>
  <c r="BI32" i="27"/>
  <c r="BI63" i="27"/>
  <c r="BI25" i="27"/>
  <c r="BI26" i="27"/>
  <c r="BI27" i="27"/>
  <c r="BI28" i="27"/>
  <c r="BI33" i="27"/>
  <c r="BI34" i="27"/>
  <c r="BI36" i="27"/>
  <c r="BI37" i="27"/>
  <c r="BI38" i="27"/>
  <c r="BI39" i="27"/>
  <c r="BI41" i="27"/>
  <c r="BI31" i="27"/>
  <c r="BI35" i="27"/>
  <c r="BI67" i="27"/>
  <c r="BI97" i="27"/>
  <c r="BI4" i="27"/>
  <c r="BI57" i="27" s="1"/>
  <c r="BI5" i="27"/>
  <c r="BI21" i="27"/>
  <c r="BI6" i="27"/>
  <c r="BI7" i="27"/>
  <c r="BI8" i="27"/>
  <c r="BI9" i="27"/>
  <c r="BI10" i="27"/>
  <c r="BI11" i="27"/>
  <c r="BI12" i="27"/>
  <c r="BI13" i="27"/>
  <c r="BI14" i="27"/>
  <c r="BI15" i="27"/>
  <c r="BI16" i="27"/>
  <c r="BI17" i="27"/>
  <c r="BI18" i="27"/>
  <c r="BI20" i="27"/>
  <c r="C59" i="27"/>
  <c r="G65" i="27"/>
  <c r="J59" i="27"/>
  <c r="K59" i="27"/>
  <c r="L59" i="27"/>
  <c r="O59" i="27"/>
  <c r="P59" i="27"/>
  <c r="Q59" i="27"/>
  <c r="R59" i="27"/>
  <c r="R68" i="27"/>
  <c r="R69" i="27" s="1"/>
  <c r="R65" i="27"/>
  <c r="R66" i="27" s="1"/>
  <c r="U59" i="27"/>
  <c r="AD65" i="27"/>
  <c r="AG59" i="27"/>
  <c r="AI59" i="27"/>
  <c r="AK59" i="27"/>
  <c r="AQ59" i="27"/>
  <c r="AV59" i="27"/>
  <c r="AW59" i="27"/>
  <c r="BB65" i="27"/>
  <c r="C21" i="27"/>
  <c r="D21" i="27"/>
  <c r="D44" i="27" s="1"/>
  <c r="E21" i="27"/>
  <c r="F21" i="27"/>
  <c r="F44" i="27" s="1"/>
  <c r="G21" i="27"/>
  <c r="H21" i="27"/>
  <c r="I21" i="27"/>
  <c r="J21" i="27"/>
  <c r="K21" i="27"/>
  <c r="L21" i="27"/>
  <c r="M21" i="27"/>
  <c r="M44" i="27" s="1"/>
  <c r="N21" i="27"/>
  <c r="O21" i="27"/>
  <c r="P21" i="27"/>
  <c r="Q21" i="27"/>
  <c r="R21" i="27"/>
  <c r="R44" i="27"/>
  <c r="S21" i="27"/>
  <c r="S44" i="27" s="1"/>
  <c r="T21" i="27"/>
  <c r="U21" i="27"/>
  <c r="U44" i="27" s="1"/>
  <c r="V21" i="27"/>
  <c r="W21" i="27"/>
  <c r="X21" i="27"/>
  <c r="Y21" i="27"/>
  <c r="Z21" i="27"/>
  <c r="Z44" i="27"/>
  <c r="AA21" i="27"/>
  <c r="AA44" i="27" s="1"/>
  <c r="AB21" i="27"/>
  <c r="AC21" i="27"/>
  <c r="AC44" i="27" s="1"/>
  <c r="AD21" i="27"/>
  <c r="AE21" i="27"/>
  <c r="AF21" i="27"/>
  <c r="AG21" i="27"/>
  <c r="AG44" i="27" s="1"/>
  <c r="AH21" i="27"/>
  <c r="AH44" i="27" s="1"/>
  <c r="AI21" i="27"/>
  <c r="AJ21" i="27"/>
  <c r="AK21" i="27"/>
  <c r="AL21" i="27"/>
  <c r="AL44" i="27"/>
  <c r="AM21" i="27"/>
  <c r="AN21" i="27"/>
  <c r="AN44" i="27" s="1"/>
  <c r="AO21" i="27"/>
  <c r="AP21" i="27"/>
  <c r="AP44" i="27" s="1"/>
  <c r="AQ21" i="27"/>
  <c r="AR21" i="27"/>
  <c r="AS21" i="27"/>
  <c r="AT21" i="27"/>
  <c r="AU21" i="27"/>
  <c r="AV21" i="27"/>
  <c r="AV44" i="27" s="1"/>
  <c r="AW21" i="27"/>
  <c r="AX21" i="27"/>
  <c r="AX44" i="27" s="1"/>
  <c r="AY21" i="27"/>
  <c r="AZ21" i="27"/>
  <c r="BA21" i="27"/>
  <c r="BB21" i="27"/>
  <c r="BC21" i="27"/>
  <c r="BD21" i="27"/>
  <c r="BD44" i="27" s="1"/>
  <c r="BE21" i="27"/>
  <c r="BF21" i="27"/>
  <c r="BG21" i="27"/>
  <c r="BH21" i="27"/>
  <c r="BH44" i="27" s="1"/>
  <c r="C42" i="27"/>
  <c r="C44" i="27"/>
  <c r="D42" i="27"/>
  <c r="E42" i="27"/>
  <c r="E44" i="27" s="1"/>
  <c r="F42" i="27"/>
  <c r="G42" i="27"/>
  <c r="H42" i="27"/>
  <c r="I42" i="27"/>
  <c r="I44" i="27"/>
  <c r="J42" i="27"/>
  <c r="J44" i="27" s="1"/>
  <c r="K42" i="27"/>
  <c r="K44" i="27" s="1"/>
  <c r="L42" i="27"/>
  <c r="M42" i="27"/>
  <c r="N42" i="27"/>
  <c r="O42" i="27"/>
  <c r="P42" i="27"/>
  <c r="P44" i="27"/>
  <c r="Q42" i="27"/>
  <c r="Q44" i="27" s="1"/>
  <c r="R42" i="27"/>
  <c r="S42" i="27"/>
  <c r="T42" i="27"/>
  <c r="U42" i="27"/>
  <c r="V42" i="27"/>
  <c r="W42" i="27"/>
  <c r="X42" i="27"/>
  <c r="Y42" i="27"/>
  <c r="Y44" i="27"/>
  <c r="Z42" i="27"/>
  <c r="AA42" i="27"/>
  <c r="AB42" i="27"/>
  <c r="AC42" i="27"/>
  <c r="AD42" i="27"/>
  <c r="AD44" i="27" s="1"/>
  <c r="AE42" i="27"/>
  <c r="AF42" i="27"/>
  <c r="AF44" i="27"/>
  <c r="AG42" i="27"/>
  <c r="AH42" i="27"/>
  <c r="AI42" i="27"/>
  <c r="AI44" i="27"/>
  <c r="AJ42" i="27"/>
  <c r="AJ44" i="27" s="1"/>
  <c r="AK42" i="27"/>
  <c r="AK44" i="27"/>
  <c r="AK69" i="27" s="1"/>
  <c r="AL42" i="27"/>
  <c r="AM42" i="27"/>
  <c r="AN42" i="27"/>
  <c r="AO42" i="27"/>
  <c r="AO44" i="27"/>
  <c r="AP42" i="27"/>
  <c r="AQ42" i="27"/>
  <c r="AQ44" i="27"/>
  <c r="AR42" i="27"/>
  <c r="AS42" i="27"/>
  <c r="AS44" i="27"/>
  <c r="AT42" i="27"/>
  <c r="AT44" i="27" s="1"/>
  <c r="AU42" i="27"/>
  <c r="AU44" i="27" s="1"/>
  <c r="AV42" i="27"/>
  <c r="AW42" i="27"/>
  <c r="AW44" i="27"/>
  <c r="AX42" i="27"/>
  <c r="AY42" i="27"/>
  <c r="AY44" i="27"/>
  <c r="AZ42" i="27"/>
  <c r="BA42" i="27"/>
  <c r="BA44" i="27" s="1"/>
  <c r="BB42" i="27"/>
  <c r="BC42" i="27"/>
  <c r="BD42" i="27"/>
  <c r="BE42" i="27"/>
  <c r="BE44" i="27"/>
  <c r="BF42" i="27"/>
  <c r="BG42" i="27"/>
  <c r="BG44" i="27" s="1"/>
  <c r="BH42" i="27"/>
  <c r="L44" i="27"/>
  <c r="V44" i="27"/>
  <c r="AB44" i="27"/>
  <c r="AB69" i="27" s="1"/>
  <c r="AR44" i="27"/>
  <c r="BB44" i="27"/>
  <c r="C54" i="20"/>
  <c r="C54" i="18"/>
  <c r="AK89" i="27"/>
  <c r="AK96" i="27" s="1"/>
  <c r="AI89" i="27"/>
  <c r="AO98" i="28"/>
  <c r="BD92" i="28"/>
  <c r="AY98" i="28"/>
  <c r="AY99" i="28"/>
  <c r="AY101" i="28"/>
  <c r="Z99" i="28"/>
  <c r="AH66" i="28"/>
  <c r="AI98" i="28"/>
  <c r="C63" i="20"/>
  <c r="C65" i="31"/>
  <c r="K63" i="20"/>
  <c r="S63" i="20"/>
  <c r="AA63" i="20"/>
  <c r="AI63" i="20"/>
  <c r="AQ63" i="20"/>
  <c r="AY63" i="20"/>
  <c r="BO63" i="20"/>
  <c r="BO64" i="20" s="1"/>
  <c r="BO66" i="20" s="1"/>
  <c r="BW63" i="20"/>
  <c r="BW64" i="20"/>
  <c r="CE63" i="20"/>
  <c r="CU63" i="20"/>
  <c r="CU64" i="20" s="1"/>
  <c r="CU66" i="20" s="1"/>
  <c r="E63" i="20"/>
  <c r="E64" i="20" s="1"/>
  <c r="E66" i="20" s="1"/>
  <c r="F63" i="20"/>
  <c r="F64" i="20"/>
  <c r="F66" i="20"/>
  <c r="D63" i="20"/>
  <c r="DB60" i="20"/>
  <c r="DC60" i="20"/>
  <c r="K64" i="20"/>
  <c r="K66" i="20" s="1"/>
  <c r="S64" i="20"/>
  <c r="S66" i="20"/>
  <c r="AQ64" i="20"/>
  <c r="AQ66" i="20"/>
  <c r="AY64" i="20"/>
  <c r="AY66" i="20" s="1"/>
  <c r="BG64" i="20"/>
  <c r="BG66" i="20" s="1"/>
  <c r="BW66" i="20"/>
  <c r="CE64" i="20"/>
  <c r="CE66" i="20"/>
  <c r="DB57" i="20"/>
  <c r="DC57" i="20"/>
  <c r="DB59" i="20"/>
  <c r="DC59" i="20" s="1"/>
  <c r="R64" i="20"/>
  <c r="R66" i="20"/>
  <c r="BN64" i="20"/>
  <c r="BN66" i="20"/>
  <c r="BV66" i="20"/>
  <c r="D64" i="20"/>
  <c r="D66" i="20" s="1"/>
  <c r="R95" i="27"/>
  <c r="D95" i="27"/>
  <c r="AB67" i="28"/>
  <c r="AB69" i="28" s="1"/>
  <c r="AB70" i="28" s="1"/>
  <c r="AB92" i="28"/>
  <c r="AB99" i="28" s="1"/>
  <c r="AB101" i="28" s="1"/>
  <c r="AW92" i="28"/>
  <c r="AY67" i="28"/>
  <c r="AY69" i="28"/>
  <c r="BG92" i="28"/>
  <c r="BG101" i="28"/>
  <c r="AH92" i="28"/>
  <c r="AG66" i="28"/>
  <c r="AG98" i="28" s="1"/>
  <c r="F54" i="20"/>
  <c r="W66" i="20"/>
  <c r="CG64" i="20"/>
  <c r="CG66" i="20"/>
  <c r="CK64" i="20"/>
  <c r="CK66" i="20" s="1"/>
  <c r="F98" i="28"/>
  <c r="W66" i="28"/>
  <c r="Q66" i="28"/>
  <c r="Q98" i="28"/>
  <c r="K66" i="28"/>
  <c r="G66" i="28"/>
  <c r="G98" i="28" s="1"/>
  <c r="G99" i="28" s="1"/>
  <c r="G101" i="28" s="1"/>
  <c r="G67" i="28"/>
  <c r="G69" i="28" s="1"/>
  <c r="E60" i="18"/>
  <c r="AD64" i="20"/>
  <c r="AD66" i="20" s="1"/>
  <c r="CB64" i="20"/>
  <c r="CB66" i="20" s="1"/>
  <c r="M63" i="20"/>
  <c r="O63" i="20"/>
  <c r="O64" i="20"/>
  <c r="O66" i="20"/>
  <c r="AC63" i="20"/>
  <c r="AC64" i="20"/>
  <c r="AC66" i="20" s="1"/>
  <c r="AS64" i="20"/>
  <c r="AS66" i="20"/>
  <c r="AU63" i="20"/>
  <c r="AU64" i="20"/>
  <c r="AU66" i="20"/>
  <c r="BI63" i="20"/>
  <c r="BI64" i="20" s="1"/>
  <c r="BI66" i="20" s="1"/>
  <c r="BY63" i="20"/>
  <c r="CA63" i="20"/>
  <c r="CA64" i="20" s="1"/>
  <c r="CA66" i="20" s="1"/>
  <c r="CO63" i="20"/>
  <c r="CO64" i="20"/>
  <c r="CO66" i="20" s="1"/>
  <c r="CQ63" i="20"/>
  <c r="CQ64" i="20"/>
  <c r="CQ66" i="20" s="1"/>
  <c r="DC52" i="31"/>
  <c r="DB59" i="31"/>
  <c r="DC59" i="31"/>
  <c r="K98" i="28"/>
  <c r="BF98" i="28"/>
  <c r="M64" i="20"/>
  <c r="M66" i="20"/>
  <c r="AG67" i="28"/>
  <c r="AG69" i="28" s="1"/>
  <c r="Y87" i="27"/>
  <c r="Y89" i="27" s="1"/>
  <c r="Y59" i="27"/>
  <c r="E91" i="27"/>
  <c r="E65" i="27"/>
  <c r="H65" i="27"/>
  <c r="AE88" i="27"/>
  <c r="AE89" i="27"/>
  <c r="AE59" i="27"/>
  <c r="P90" i="27"/>
  <c r="P95" i="27"/>
  <c r="P65" i="27"/>
  <c r="P66" i="27" s="1"/>
  <c r="K90" i="27"/>
  <c r="K95" i="27"/>
  <c r="K96" i="27" s="1"/>
  <c r="K98" i="27" s="1"/>
  <c r="F44" i="28"/>
  <c r="P67" i="28"/>
  <c r="P69" i="28" s="1"/>
  <c r="P70" i="28" s="1"/>
  <c r="P92" i="28"/>
  <c r="L99" i="28"/>
  <c r="L101" i="28"/>
  <c r="L103" i="28"/>
  <c r="BJ64" i="28"/>
  <c r="D66" i="28"/>
  <c r="BE90" i="27"/>
  <c r="BE95" i="27" s="1"/>
  <c r="BE65" i="27"/>
  <c r="BB59" i="27"/>
  <c r="BB66" i="27" s="1"/>
  <c r="BB68" i="27" s="1"/>
  <c r="BB69" i="27" s="1"/>
  <c r="BB87" i="27"/>
  <c r="BB89" i="27" s="1"/>
  <c r="AB90" i="27"/>
  <c r="AB95" i="27" s="1"/>
  <c r="AB96" i="27" s="1"/>
  <c r="AB98" i="27" s="1"/>
  <c r="AB65" i="27"/>
  <c r="AJ67" i="28"/>
  <c r="AJ69" i="28"/>
  <c r="AJ92" i="28"/>
  <c r="AJ99" i="28" s="1"/>
  <c r="AJ101" i="28" s="1"/>
  <c r="CV65" i="31"/>
  <c r="CV66" i="31" s="1"/>
  <c r="AI90" i="27"/>
  <c r="AE93" i="27"/>
  <c r="AE95" i="27"/>
  <c r="H87" i="27"/>
  <c r="H89" i="27"/>
  <c r="H59" i="27"/>
  <c r="T88" i="27"/>
  <c r="T89" i="27" s="1"/>
  <c r="T96" i="27" s="1"/>
  <c r="T98" i="27" s="1"/>
  <c r="T59" i="27"/>
  <c r="F91" i="27"/>
  <c r="L54" i="20"/>
  <c r="DB53" i="20"/>
  <c r="DC53" i="20"/>
  <c r="BG66" i="27"/>
  <c r="BG68" i="27" s="1"/>
  <c r="AH89" i="27"/>
  <c r="AH96" i="27"/>
  <c r="AH98" i="27"/>
  <c r="J90" i="27"/>
  <c r="J95" i="27" s="1"/>
  <c r="J96" i="27" s="1"/>
  <c r="J98" i="27" s="1"/>
  <c r="BJ60" i="27"/>
  <c r="G88" i="27"/>
  <c r="G89" i="27" s="1"/>
  <c r="G59" i="27"/>
  <c r="G66" i="27"/>
  <c r="G68" i="27"/>
  <c r="G69" i="27" s="1"/>
  <c r="BI59" i="28"/>
  <c r="V92" i="28"/>
  <c r="R99" i="28"/>
  <c r="H92" i="28"/>
  <c r="H70" i="28"/>
  <c r="BJ62" i="28"/>
  <c r="BK62" i="28" s="1"/>
  <c r="BI93" i="27"/>
  <c r="AN90" i="27"/>
  <c r="AN95" i="27"/>
  <c r="AN65" i="27"/>
  <c r="AK95" i="27"/>
  <c r="Y60" i="28"/>
  <c r="Y92" i="28" s="1"/>
  <c r="I65" i="31"/>
  <c r="DB60" i="31"/>
  <c r="DC60" i="31" s="1"/>
  <c r="AR59" i="27"/>
  <c r="AR88" i="27"/>
  <c r="C93" i="27"/>
  <c r="C95" i="27" s="1"/>
  <c r="C65" i="27"/>
  <c r="F94" i="27"/>
  <c r="BJ64" i="27"/>
  <c r="BD87" i="27"/>
  <c r="BD89" i="27"/>
  <c r="I87" i="27"/>
  <c r="I89" i="27"/>
  <c r="I59" i="27"/>
  <c r="BK64" i="28"/>
  <c r="BE98" i="28"/>
  <c r="BE99" i="28" s="1"/>
  <c r="BE101" i="28" s="1"/>
  <c r="BE67" i="28"/>
  <c r="BE69" i="28" s="1"/>
  <c r="AD92" i="28"/>
  <c r="CV68" i="31"/>
  <c r="CV70" i="31" s="1"/>
  <c r="O66" i="28"/>
  <c r="BA92" i="28"/>
  <c r="DB52" i="20"/>
  <c r="DC52" i="20" s="1"/>
  <c r="AF65" i="27"/>
  <c r="AF66" i="27" s="1"/>
  <c r="AF68" i="27" s="1"/>
  <c r="AF69" i="27" s="1"/>
  <c r="J65" i="27"/>
  <c r="J66" i="27" s="1"/>
  <c r="J68" i="27" s="1"/>
  <c r="J69" i="27"/>
  <c r="BI92" i="27"/>
  <c r="BA87" i="27"/>
  <c r="BA89" i="27"/>
  <c r="BA59" i="27"/>
  <c r="Z65" i="27"/>
  <c r="Z66" i="27" s="1"/>
  <c r="Z68" i="27" s="1"/>
  <c r="U89" i="27"/>
  <c r="M65" i="27"/>
  <c r="M66" i="27" s="1"/>
  <c r="M68" i="27" s="1"/>
  <c r="M69" i="27" s="1"/>
  <c r="M90" i="27"/>
  <c r="M95" i="27" s="1"/>
  <c r="R67" i="28"/>
  <c r="C64" i="20"/>
  <c r="BC44" i="27"/>
  <c r="AM44" i="27"/>
  <c r="AE44" i="27"/>
  <c r="W44" i="27"/>
  <c r="O44" i="27"/>
  <c r="G44" i="27"/>
  <c r="P68" i="27"/>
  <c r="P69" i="27" s="1"/>
  <c r="BG89" i="27"/>
  <c r="AS89" i="27"/>
  <c r="AL59" i="27"/>
  <c r="AL88" i="27"/>
  <c r="AL89" i="27"/>
  <c r="AJ88" i="27"/>
  <c r="AJ89" i="27" s="1"/>
  <c r="AJ59" i="27"/>
  <c r="X87" i="27"/>
  <c r="X89" i="27" s="1"/>
  <c r="X59" i="27"/>
  <c r="P89" i="27"/>
  <c r="O90" i="27"/>
  <c r="O95" i="27" s="1"/>
  <c r="O65" i="27"/>
  <c r="O66" i="27"/>
  <c r="O68" i="27"/>
  <c r="T65" i="27"/>
  <c r="T66" i="27" s="1"/>
  <c r="T68" i="27" s="1"/>
  <c r="T69" i="27" s="1"/>
  <c r="T90" i="27"/>
  <c r="T95" i="27"/>
  <c r="AG44" i="28"/>
  <c r="AG70" i="28" s="1"/>
  <c r="AJ83" i="28"/>
  <c r="AJ85" i="28" s="1"/>
  <c r="AJ98" i="28"/>
  <c r="BI82" i="28"/>
  <c r="Q64" i="20"/>
  <c r="Q66" i="20" s="1"/>
  <c r="BH66" i="20"/>
  <c r="CV54" i="20"/>
  <c r="CJ63" i="20"/>
  <c r="AQ96" i="27"/>
  <c r="AQ98" i="27" s="1"/>
  <c r="AZ90" i="27"/>
  <c r="AZ95" i="27"/>
  <c r="AR65" i="27"/>
  <c r="AR66" i="27" s="1"/>
  <c r="AR68" i="27" s="1"/>
  <c r="AR69" i="27" s="1"/>
  <c r="S59" i="27"/>
  <c r="S87" i="27"/>
  <c r="S89" i="27" s="1"/>
  <c r="O96" i="27"/>
  <c r="O98" i="27" s="1"/>
  <c r="N88" i="27"/>
  <c r="N89" i="27"/>
  <c r="N59" i="27"/>
  <c r="E92" i="27"/>
  <c r="E95" i="27" s="1"/>
  <c r="BJ62" i="27"/>
  <c r="BK62" i="27" s="1"/>
  <c r="AR92" i="28"/>
  <c r="AQ92" i="28"/>
  <c r="DA63" i="18"/>
  <c r="AA64" i="20"/>
  <c r="AA66" i="20" s="1"/>
  <c r="BI91" i="27"/>
  <c r="BH65" i="27"/>
  <c r="AK65" i="27"/>
  <c r="AK66" i="27" s="1"/>
  <c r="AK68" i="27" s="1"/>
  <c r="X66" i="28"/>
  <c r="X98" i="28"/>
  <c r="DB56" i="20"/>
  <c r="DC56" i="20"/>
  <c r="DB53" i="18"/>
  <c r="DC53" i="18" s="1"/>
  <c r="BA61" i="18"/>
  <c r="BA63" i="18" s="1"/>
  <c r="BA65" i="18" s="1"/>
  <c r="AU65" i="27"/>
  <c r="D65" i="27"/>
  <c r="BF87" i="27"/>
  <c r="BC87" i="27"/>
  <c r="BC89" i="27"/>
  <c r="BC59" i="27"/>
  <c r="AV89" i="27"/>
  <c r="AV96" i="27" s="1"/>
  <c r="AV98" i="27" s="1"/>
  <c r="AS93" i="27"/>
  <c r="AS66" i="27"/>
  <c r="AS68" i="27" s="1"/>
  <c r="AS69" i="27"/>
  <c r="AL90" i="27"/>
  <c r="AL65" i="27"/>
  <c r="Y65" i="27"/>
  <c r="Y66" i="27" s="1"/>
  <c r="Y68" i="27" s="1"/>
  <c r="Y69" i="27" s="1"/>
  <c r="Y91" i="27"/>
  <c r="Y95" i="27"/>
  <c r="W88" i="27"/>
  <c r="W89" i="27"/>
  <c r="U91" i="27"/>
  <c r="U95" i="27"/>
  <c r="U65" i="27"/>
  <c r="U66" i="27" s="1"/>
  <c r="U68" i="27"/>
  <c r="U69" i="27"/>
  <c r="BI21" i="28"/>
  <c r="BI58" i="28"/>
  <c r="J92" i="28"/>
  <c r="J67" i="28"/>
  <c r="J69" i="28"/>
  <c r="J70" i="28" s="1"/>
  <c r="D60" i="28"/>
  <c r="BJ58" i="28"/>
  <c r="BU64" i="20"/>
  <c r="BU66" i="20" s="1"/>
  <c r="CJ64" i="20"/>
  <c r="CJ66" i="20"/>
  <c r="H63" i="20"/>
  <c r="H64" i="20" s="1"/>
  <c r="H66" i="20"/>
  <c r="AQ65" i="27"/>
  <c r="AQ66" i="27" s="1"/>
  <c r="AQ68" i="27" s="1"/>
  <c r="AM65" i="27"/>
  <c r="AM92" i="27"/>
  <c r="AD88" i="27"/>
  <c r="AD89" i="27" s="1"/>
  <c r="AD96" i="27" s="1"/>
  <c r="AD98" i="27" s="1"/>
  <c r="AD59" i="27"/>
  <c r="AD66" i="27" s="1"/>
  <c r="AD68" i="27"/>
  <c r="W65" i="27"/>
  <c r="L95" i="27"/>
  <c r="H95" i="27"/>
  <c r="AQ44" i="28"/>
  <c r="AF92" i="28"/>
  <c r="BJ65" i="28"/>
  <c r="AG54" i="20"/>
  <c r="AG64" i="20"/>
  <c r="AG66" i="20" s="1"/>
  <c r="BP64" i="20"/>
  <c r="BP66" i="20" s="1"/>
  <c r="DB59" i="18"/>
  <c r="DC59" i="18" s="1"/>
  <c r="C60" i="18"/>
  <c r="AZ44" i="27"/>
  <c r="T44" i="27"/>
  <c r="L65" i="27"/>
  <c r="L66" i="27"/>
  <c r="L68" i="27" s="1"/>
  <c r="L69" i="27"/>
  <c r="AX90" i="27"/>
  <c r="AX95" i="27"/>
  <c r="AX65" i="27"/>
  <c r="AJ65" i="27"/>
  <c r="AJ66" i="27" s="1"/>
  <c r="AJ68" i="27" s="1"/>
  <c r="AA65" i="27"/>
  <c r="AA66" i="27" s="1"/>
  <c r="AA68" i="27" s="1"/>
  <c r="AA69" i="27" s="1"/>
  <c r="AA90" i="27"/>
  <c r="AA95" i="27" s="1"/>
  <c r="L89" i="27"/>
  <c r="L96" i="27" s="1"/>
  <c r="L98" i="27" s="1"/>
  <c r="AP66" i="28"/>
  <c r="AM83" i="28"/>
  <c r="AM85" i="28"/>
  <c r="AM92" i="28"/>
  <c r="X92" i="28"/>
  <c r="X67" i="28"/>
  <c r="X69" i="28"/>
  <c r="BY64" i="20"/>
  <c r="BY66" i="20" s="1"/>
  <c r="BR64" i="20"/>
  <c r="BR66" i="20"/>
  <c r="Z63" i="20"/>
  <c r="AH63" i="20"/>
  <c r="AH64" i="20"/>
  <c r="AH66" i="20"/>
  <c r="CC68" i="31"/>
  <c r="CC70" i="31"/>
  <c r="DB62" i="31"/>
  <c r="DC62" i="31" s="1"/>
  <c r="BD66" i="28"/>
  <c r="BD67" i="28" s="1"/>
  <c r="BB67" i="28"/>
  <c r="BB69" i="28"/>
  <c r="BB70" i="28" s="1"/>
  <c r="BB92" i="28"/>
  <c r="BB99" i="28"/>
  <c r="BB101" i="28" s="1"/>
  <c r="AV60" i="28"/>
  <c r="AN66" i="28"/>
  <c r="AE66" i="28"/>
  <c r="AE67" i="28" s="1"/>
  <c r="AD66" i="28"/>
  <c r="AD98" i="28" s="1"/>
  <c r="BJ59" i="28"/>
  <c r="T92" i="28"/>
  <c r="Y66" i="28"/>
  <c r="Y98" i="28" s="1"/>
  <c r="AB63" i="20"/>
  <c r="AB64" i="20" s="1"/>
  <c r="AB66" i="20" s="1"/>
  <c r="AZ63" i="20"/>
  <c r="AH65" i="27"/>
  <c r="BH59" i="27"/>
  <c r="BH66" i="27" s="1"/>
  <c r="BH68" i="27"/>
  <c r="BH69" i="27" s="1"/>
  <c r="BH88" i="27"/>
  <c r="BH89" i="27" s="1"/>
  <c r="BB95" i="27"/>
  <c r="AQ90" i="27"/>
  <c r="AQ95" i="27"/>
  <c r="AP65" i="27"/>
  <c r="AP66" i="27" s="1"/>
  <c r="AP68" i="27" s="1"/>
  <c r="AP69" i="27" s="1"/>
  <c r="AO65" i="27"/>
  <c r="AO92" i="27"/>
  <c r="AO95" i="27"/>
  <c r="W90" i="27"/>
  <c r="W95" i="27"/>
  <c r="S91" i="27"/>
  <c r="S95" i="27"/>
  <c r="S65" i="27"/>
  <c r="R89" i="27"/>
  <c r="R96" i="27" s="1"/>
  <c r="R98" i="27" s="1"/>
  <c r="AR44" i="28"/>
  <c r="AJ44" i="28"/>
  <c r="AJ70" i="28" s="1"/>
  <c r="M44" i="28"/>
  <c r="BI42" i="28"/>
  <c r="BI61" i="28"/>
  <c r="AA67" i="28"/>
  <c r="AA69" i="28"/>
  <c r="AA70" i="28"/>
  <c r="AA92" i="28"/>
  <c r="AS66" i="28"/>
  <c r="L67" i="28"/>
  <c r="L69" i="28" s="1"/>
  <c r="L70" i="28" s="1"/>
  <c r="BJ63" i="28"/>
  <c r="Z54" i="20"/>
  <c r="Z64" i="20"/>
  <c r="Z66" i="20" s="1"/>
  <c r="AK64" i="20"/>
  <c r="AK66" i="20" s="1"/>
  <c r="CP64" i="20"/>
  <c r="CP66" i="20" s="1"/>
  <c r="CO61" i="18"/>
  <c r="CO63" i="18"/>
  <c r="CO65" i="18" s="1"/>
  <c r="X44" i="27"/>
  <c r="H44" i="27"/>
  <c r="AV65" i="27"/>
  <c r="AV66" i="27" s="1"/>
  <c r="AV68" i="27" s="1"/>
  <c r="AT65" i="27"/>
  <c r="AT66" i="27"/>
  <c r="AT68" i="27"/>
  <c r="AT69" i="27"/>
  <c r="AH59" i="27"/>
  <c r="AH66" i="27" s="1"/>
  <c r="AH68" i="27" s="1"/>
  <c r="AF59" i="27"/>
  <c r="AB59" i="27"/>
  <c r="AB66" i="27"/>
  <c r="AB68" i="27"/>
  <c r="BG65" i="27"/>
  <c r="AR89" i="27"/>
  <c r="BE44" i="28"/>
  <c r="BE70" i="28"/>
  <c r="BK63" i="28"/>
  <c r="C100" i="28"/>
  <c r="BJ68" i="28"/>
  <c r="BK68" i="28" s="1"/>
  <c r="AR54" i="20"/>
  <c r="CM54" i="20"/>
  <c r="CM64" i="20"/>
  <c r="CM66" i="20"/>
  <c r="BZ64" i="20"/>
  <c r="BZ66" i="20" s="1"/>
  <c r="I63" i="20"/>
  <c r="I64" i="20" s="1"/>
  <c r="I66" i="20" s="1"/>
  <c r="AS61" i="18"/>
  <c r="AS63" i="18"/>
  <c r="AS65" i="18"/>
  <c r="AW61" i="18"/>
  <c r="AW63" i="18"/>
  <c r="AW65" i="18" s="1"/>
  <c r="BJ61" i="18"/>
  <c r="BJ63" i="18"/>
  <c r="BJ65" i="18" s="1"/>
  <c r="AY66" i="31"/>
  <c r="AY68" i="31"/>
  <c r="AY70" i="31"/>
  <c r="AA65" i="31"/>
  <c r="AA70" i="31"/>
  <c r="AI64" i="20"/>
  <c r="AI66" i="20" s="1"/>
  <c r="CI64" i="20"/>
  <c r="CI66" i="20" s="1"/>
  <c r="CN54" i="20"/>
  <c r="J63" i="20"/>
  <c r="J64" i="20"/>
  <c r="J66" i="20"/>
  <c r="BB63" i="20"/>
  <c r="BB64" i="20" s="1"/>
  <c r="BB66" i="20" s="1"/>
  <c r="CR61" i="18"/>
  <c r="CR63" i="18" s="1"/>
  <c r="CR65" i="18" s="1"/>
  <c r="AZ65" i="31"/>
  <c r="AZ66" i="31" s="1"/>
  <c r="AZ68" i="31" s="1"/>
  <c r="AZ70" i="31" s="1"/>
  <c r="M87" i="27"/>
  <c r="M89" i="27"/>
  <c r="M96" i="27" s="1"/>
  <c r="M98" i="27" s="1"/>
  <c r="M59" i="27"/>
  <c r="I95" i="27"/>
  <c r="BC44" i="28"/>
  <c r="BA66" i="28"/>
  <c r="BA98" i="28"/>
  <c r="BA99" i="28" s="1"/>
  <c r="BA101" i="28" s="1"/>
  <c r="AX66" i="28"/>
  <c r="AK60" i="28"/>
  <c r="T66" i="28"/>
  <c r="T67" i="28" s="1"/>
  <c r="T69" i="28" s="1"/>
  <c r="T70" i="28" s="1"/>
  <c r="T98" i="28"/>
  <c r="BB66" i="31"/>
  <c r="BB68" i="31"/>
  <c r="BB70" i="31" s="1"/>
  <c r="BJ66" i="31"/>
  <c r="BJ68" i="31" s="1"/>
  <c r="BJ70" i="31" s="1"/>
  <c r="X44" i="28"/>
  <c r="X70" i="28"/>
  <c r="E66" i="28"/>
  <c r="E67" i="28" s="1"/>
  <c r="E69" i="28" s="1"/>
  <c r="E70" i="28" s="1"/>
  <c r="H66" i="28"/>
  <c r="H67" i="28" s="1"/>
  <c r="H69" i="28" s="1"/>
  <c r="H98" i="28"/>
  <c r="H103" i="28" s="1"/>
  <c r="D60" i="18"/>
  <c r="DB61" i="20"/>
  <c r="DC61" i="20" s="1"/>
  <c r="CV63" i="20"/>
  <c r="X63" i="20"/>
  <c r="X64" i="20"/>
  <c r="X66" i="20" s="1"/>
  <c r="AF63" i="20"/>
  <c r="AF64" i="20" s="1"/>
  <c r="AF66" i="20" s="1"/>
  <c r="I61" i="18"/>
  <c r="I63" i="18"/>
  <c r="I65" i="18"/>
  <c r="AT61" i="18"/>
  <c r="AT63" i="18" s="1"/>
  <c r="AT65" i="18" s="1"/>
  <c r="Q66" i="31"/>
  <c r="Q68" i="31"/>
  <c r="Q70" i="31" s="1"/>
  <c r="BH66" i="28"/>
  <c r="BH67" i="28" s="1"/>
  <c r="BH69" i="28" s="1"/>
  <c r="AR66" i="28"/>
  <c r="Q60" i="28"/>
  <c r="AM63" i="20"/>
  <c r="AM64" i="20"/>
  <c r="AM66" i="20"/>
  <c r="AT63" i="20"/>
  <c r="AT64" i="20" s="1"/>
  <c r="AT66" i="20" s="1"/>
  <c r="AK63" i="20"/>
  <c r="W61" i="18"/>
  <c r="W63" i="18" s="1"/>
  <c r="W65" i="18" s="1"/>
  <c r="AN61" i="18"/>
  <c r="AN63" i="18"/>
  <c r="AN65" i="18"/>
  <c r="AQ54" i="18"/>
  <c r="AQ61" i="18" s="1"/>
  <c r="AQ63" i="18" s="1"/>
  <c r="AQ65" i="18" s="1"/>
  <c r="AX61" i="18"/>
  <c r="AX63" i="18" s="1"/>
  <c r="AX65" i="18" s="1"/>
  <c r="BN66" i="31"/>
  <c r="BN68" i="31"/>
  <c r="BN70" i="31" s="1"/>
  <c r="AE65" i="31"/>
  <c r="AO44" i="28"/>
  <c r="BI65" i="28"/>
  <c r="BK65" i="28"/>
  <c r="AT66" i="28"/>
  <c r="AQ66" i="28"/>
  <c r="AQ67" i="28" s="1"/>
  <c r="AQ98" i="28"/>
  <c r="AQ99" i="28" s="1"/>
  <c r="AQ101" i="28" s="1"/>
  <c r="AF66" i="28"/>
  <c r="AF98" i="28" s="1"/>
  <c r="V66" i="28"/>
  <c r="V98" i="28" s="1"/>
  <c r="V99" i="28" s="1"/>
  <c r="V101" i="28" s="1"/>
  <c r="N64" i="20"/>
  <c r="N66" i="20" s="1"/>
  <c r="BA54" i="20"/>
  <c r="BA64" i="20" s="1"/>
  <c r="BA66" i="20" s="1"/>
  <c r="BM54" i="20"/>
  <c r="BX63" i="20"/>
  <c r="BX64" i="20"/>
  <c r="BX66" i="20"/>
  <c r="CZ63" i="20"/>
  <c r="CZ64" i="20" s="1"/>
  <c r="CZ66" i="20" s="1"/>
  <c r="BP63" i="20"/>
  <c r="AX63" i="20"/>
  <c r="AX64" i="20" s="1"/>
  <c r="AX66" i="20" s="1"/>
  <c r="CL63" i="20"/>
  <c r="CL64" i="20" s="1"/>
  <c r="CL66" i="20" s="1"/>
  <c r="DB55" i="18"/>
  <c r="DC55" i="18" s="1"/>
  <c r="J61" i="18"/>
  <c r="J63" i="18" s="1"/>
  <c r="J65" i="18" s="1"/>
  <c r="AF61" i="18"/>
  <c r="AF63" i="18"/>
  <c r="AF65" i="18"/>
  <c r="CC61" i="18"/>
  <c r="CC63" i="18"/>
  <c r="CC65" i="18" s="1"/>
  <c r="CM54" i="18"/>
  <c r="CM61" i="18"/>
  <c r="CM63" i="18" s="1"/>
  <c r="CM65" i="18" s="1"/>
  <c r="AO60" i="18"/>
  <c r="AF56" i="31"/>
  <c r="AM65" i="31"/>
  <c r="BN65" i="31"/>
  <c r="BH44" i="28"/>
  <c r="BH70" i="28" s="1"/>
  <c r="Z44" i="28"/>
  <c r="R44" i="28"/>
  <c r="BI76" i="28"/>
  <c r="BI83" i="28" s="1"/>
  <c r="BI85" i="28" s="1"/>
  <c r="AG92" i="28"/>
  <c r="AG99" i="28" s="1"/>
  <c r="AG101" i="28" s="1"/>
  <c r="U60" i="28"/>
  <c r="U92" i="28" s="1"/>
  <c r="P66" i="28"/>
  <c r="P98" i="28"/>
  <c r="BJ54" i="20"/>
  <c r="AV63" i="20"/>
  <c r="AV64" i="20" s="1"/>
  <c r="AV66" i="20" s="1"/>
  <c r="BC63" i="20"/>
  <c r="BC64" i="20" s="1"/>
  <c r="BC66" i="20" s="1"/>
  <c r="E54" i="18"/>
  <c r="E61" i="18" s="1"/>
  <c r="E63" i="18" s="1"/>
  <c r="E65" i="18" s="1"/>
  <c r="M63" i="18"/>
  <c r="M65" i="18"/>
  <c r="CG61" i="18"/>
  <c r="CG63" i="18" s="1"/>
  <c r="CG65" i="18" s="1"/>
  <c r="M60" i="18"/>
  <c r="M61" i="18" s="1"/>
  <c r="BD56" i="31"/>
  <c r="BI66" i="31"/>
  <c r="BI68" i="31" s="1"/>
  <c r="BI70" i="31" s="1"/>
  <c r="BY66" i="31"/>
  <c r="BB65" i="31"/>
  <c r="BW65" i="31"/>
  <c r="BW66" i="31" s="1"/>
  <c r="BW68" i="31" s="1"/>
  <c r="BW70" i="31" s="1"/>
  <c r="BC66" i="28"/>
  <c r="D98" i="28"/>
  <c r="D99" i="28" s="1"/>
  <c r="D101" i="28" s="1"/>
  <c r="D83" i="28"/>
  <c r="D85" i="28" s="1"/>
  <c r="G54" i="20"/>
  <c r="P63" i="20"/>
  <c r="P64" i="20"/>
  <c r="P66" i="20" s="1"/>
  <c r="V63" i="20"/>
  <c r="V64" i="20"/>
  <c r="V66" i="20" s="1"/>
  <c r="CN63" i="20"/>
  <c r="DB57" i="18"/>
  <c r="DC57" i="18" s="1"/>
  <c r="BB54" i="18"/>
  <c r="BV65" i="18"/>
  <c r="CY61" i="18"/>
  <c r="CY63" i="18" s="1"/>
  <c r="CY65" i="18" s="1"/>
  <c r="Y63" i="20"/>
  <c r="BM63" i="20"/>
  <c r="BU63" i="20"/>
  <c r="V56" i="31"/>
  <c r="V66" i="31" s="1"/>
  <c r="V68" i="31" s="1"/>
  <c r="V70" i="31" s="1"/>
  <c r="AV66" i="28"/>
  <c r="AV67" i="28" s="1"/>
  <c r="AV98" i="28"/>
  <c r="AU60" i="28"/>
  <c r="C60" i="28"/>
  <c r="K60" i="28"/>
  <c r="D54" i="18"/>
  <c r="BG54" i="18"/>
  <c r="BG61" i="18" s="1"/>
  <c r="BG63" i="18" s="1"/>
  <c r="BG65" i="18" s="1"/>
  <c r="CS54" i="18"/>
  <c r="CS61" i="18"/>
  <c r="CS63" i="18"/>
  <c r="CS65" i="18" s="1"/>
  <c r="CX54" i="18"/>
  <c r="AG60" i="18"/>
  <c r="AG61" i="18"/>
  <c r="AG63" i="18" s="1"/>
  <c r="AG65" i="18" s="1"/>
  <c r="BE60" i="18"/>
  <c r="BK60" i="18"/>
  <c r="BK61" i="18" s="1"/>
  <c r="BK63" i="18" s="1"/>
  <c r="BK65" i="18" s="1"/>
  <c r="AG66" i="31"/>
  <c r="AG68" i="31" s="1"/>
  <c r="AG70" i="31" s="1"/>
  <c r="AH65" i="31"/>
  <c r="AV65" i="31"/>
  <c r="CD65" i="31"/>
  <c r="CD66" i="31" s="1"/>
  <c r="AJ61" i="18"/>
  <c r="AJ63" i="18" s="1"/>
  <c r="AJ65" i="18" s="1"/>
  <c r="AL54" i="18"/>
  <c r="AL61" i="18"/>
  <c r="AL63" i="18" s="1"/>
  <c r="AL65" i="18" s="1"/>
  <c r="AC60" i="18"/>
  <c r="AC61" i="18"/>
  <c r="AC63" i="18"/>
  <c r="AC65" i="18" s="1"/>
  <c r="BR60" i="18"/>
  <c r="BY60" i="18"/>
  <c r="BY61" i="18" s="1"/>
  <c r="BY63" i="18" s="1"/>
  <c r="BY65" i="18" s="1"/>
  <c r="L63" i="20"/>
  <c r="BH63" i="20"/>
  <c r="BH64" i="20" s="1"/>
  <c r="AU56" i="31"/>
  <c r="BF66" i="31"/>
  <c r="BF68" i="31"/>
  <c r="BF70" i="31" s="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M61" i="18"/>
  <c r="BM63" i="18" s="1"/>
  <c r="BM65" i="18" s="1"/>
  <c r="BR54" i="18"/>
  <c r="BR61" i="18" s="1"/>
  <c r="BR63" i="18" s="1"/>
  <c r="BR65" i="18" s="1"/>
  <c r="CQ61" i="18"/>
  <c r="CQ63" i="18"/>
  <c r="CQ65" i="18" s="1"/>
  <c r="Y60" i="18"/>
  <c r="Y61" i="18"/>
  <c r="Y63" i="18"/>
  <c r="Y65" i="18" s="1"/>
  <c r="BG60" i="18"/>
  <c r="BS60" i="18"/>
  <c r="BS61" i="18"/>
  <c r="BS63" i="18" s="1"/>
  <c r="BS65" i="18" s="1"/>
  <c r="BZ60" i="18"/>
  <c r="BZ61" i="18"/>
  <c r="BZ63" i="18" s="1"/>
  <c r="BZ65" i="18" s="1"/>
  <c r="CI56" i="31"/>
  <c r="V65" i="31"/>
  <c r="AJ65" i="31"/>
  <c r="BK65" i="31"/>
  <c r="BK66" i="31"/>
  <c r="BK68" i="31" s="1"/>
  <c r="BK70" i="31" s="1"/>
  <c r="CM65" i="31"/>
  <c r="CM66" i="31" s="1"/>
  <c r="CM68" i="31" s="1"/>
  <c r="CM70" i="31" s="1"/>
  <c r="BP61" i="18"/>
  <c r="BP63" i="18" s="1"/>
  <c r="BP65" i="18" s="1"/>
  <c r="BW54" i="18"/>
  <c r="U60" i="18"/>
  <c r="BA60" i="18"/>
  <c r="BM60" i="18"/>
  <c r="CA60" i="18"/>
  <c r="CA61" i="18" s="1"/>
  <c r="CA63" i="18" s="1"/>
  <c r="CA65" i="18" s="1"/>
  <c r="BJ63" i="20"/>
  <c r="CH63" i="20"/>
  <c r="CH64" i="20" s="1"/>
  <c r="CH66" i="20" s="1"/>
  <c r="D66" i="31"/>
  <c r="DB67" i="31"/>
  <c r="DC67" i="31" s="1"/>
  <c r="H56" i="31"/>
  <c r="P56" i="31"/>
  <c r="BH66" i="31"/>
  <c r="BH68" i="31"/>
  <c r="BH70" i="31"/>
  <c r="AK66" i="31"/>
  <c r="BA66" i="31"/>
  <c r="BQ66" i="31"/>
  <c r="BP66" i="31"/>
  <c r="BP68" i="31"/>
  <c r="BP70" i="31" s="1"/>
  <c r="CN66" i="31"/>
  <c r="CN68" i="31" s="1"/>
  <c r="CN70" i="31" s="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BU61" i="18"/>
  <c r="BU63" i="18" s="1"/>
  <c r="BU65" i="18" s="1"/>
  <c r="CK54" i="18"/>
  <c r="CK61" i="18" s="1"/>
  <c r="CK63" i="18" s="1"/>
  <c r="CK65" i="18" s="1"/>
  <c r="BD60" i="18"/>
  <c r="BD61" i="18"/>
  <c r="BD63" i="18" s="1"/>
  <c r="BD65" i="18" s="1"/>
  <c r="BT60" i="18"/>
  <c r="BT61" i="18" s="1"/>
  <c r="BT63" i="18" s="1"/>
  <c r="BT65" i="18" s="1"/>
  <c r="CF60" i="18"/>
  <c r="CF61" i="18"/>
  <c r="CF63" i="18"/>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CR66" i="31"/>
  <c r="CR68" i="31"/>
  <c r="CR70" i="31"/>
  <c r="BF60" i="18"/>
  <c r="BF61" i="18" s="1"/>
  <c r="BF63" i="18" s="1"/>
  <c r="BF65" i="18" s="1"/>
  <c r="CZ60" i="18"/>
  <c r="CZ61" i="18"/>
  <c r="CZ63" i="18" s="1"/>
  <c r="CZ65" i="18" s="1"/>
  <c r="O56" i="31"/>
  <c r="AL56" i="31"/>
  <c r="AL66" i="31"/>
  <c r="AL68" i="31" s="1"/>
  <c r="AL70" i="31" s="1"/>
  <c r="AV56" i="31"/>
  <c r="AV66" i="31" s="1"/>
  <c r="AV68" i="31" s="1"/>
  <c r="AV70" i="31" s="1"/>
  <c r="R65" i="31"/>
  <c r="BC65" i="31"/>
  <c r="BV65" i="31"/>
  <c r="BV66" i="31" s="1"/>
  <c r="BV68" i="31" s="1"/>
  <c r="BV70" i="31" s="1"/>
  <c r="BV60" i="18"/>
  <c r="BV61" i="18" s="1"/>
  <c r="BV63" i="18" s="1"/>
  <c r="CH60" i="18"/>
  <c r="CH61" i="18" s="1"/>
  <c r="CH63" i="18" s="1"/>
  <c r="CH65" i="18" s="1"/>
  <c r="CO60" i="18"/>
  <c r="CI60" i="18"/>
  <c r="CI61" i="18"/>
  <c r="CI63" i="18"/>
  <c r="CI65" i="18" s="1"/>
  <c r="CY60" i="18"/>
  <c r="E65" i="31"/>
  <c r="DB63" i="31"/>
  <c r="AE56" i="31"/>
  <c r="CD68" i="31"/>
  <c r="CD70" i="31" s="1"/>
  <c r="Z65" i="31"/>
  <c r="BP65" i="31"/>
  <c r="CB65" i="31"/>
  <c r="CH65" i="31"/>
  <c r="CH66" i="31"/>
  <c r="CH68" i="31"/>
  <c r="CH70" i="31" s="1"/>
  <c r="CT65" i="31"/>
  <c r="CB60" i="18"/>
  <c r="CR60" i="18"/>
  <c r="AM56" i="31"/>
  <c r="AM66" i="31"/>
  <c r="AM68" i="31" s="1"/>
  <c r="AM70" i="31" s="1"/>
  <c r="BT56" i="31"/>
  <c r="BT66" i="31"/>
  <c r="BT68" i="31" s="1"/>
  <c r="BT70" i="31" s="1"/>
  <c r="CS56" i="31"/>
  <c r="CS66" i="31" s="1"/>
  <c r="CS68" i="31" s="1"/>
  <c r="CS70" i="31" s="1"/>
  <c r="L65" i="31"/>
  <c r="AB65" i="31"/>
  <c r="AR65" i="31"/>
  <c r="AR66" i="31"/>
  <c r="AR68" i="31" s="1"/>
  <c r="AR70" i="31" s="1"/>
  <c r="BH65" i="31"/>
  <c r="BX65" i="31"/>
  <c r="BX66" i="31" s="1"/>
  <c r="BX68" i="31" s="1"/>
  <c r="BX70" i="31" s="1"/>
  <c r="CN65" i="31"/>
  <c r="BN60" i="18"/>
  <c r="BN61" i="18" s="1"/>
  <c r="BN63" i="18" s="1"/>
  <c r="BN65" i="18" s="1"/>
  <c r="BX60" i="18"/>
  <c r="BX61" i="18"/>
  <c r="BX63" i="18" s="1"/>
  <c r="BX65" i="18" s="1"/>
  <c r="CN60" i="18"/>
  <c r="CN61" i="18"/>
  <c r="CN63" i="18" s="1"/>
  <c r="CN65" i="18"/>
  <c r="AN56" i="31"/>
  <c r="AN66" i="31" s="1"/>
  <c r="AN68" i="31" s="1"/>
  <c r="AN70" i="31" s="1"/>
  <c r="AS56" i="31"/>
  <c r="CB56" i="31"/>
  <c r="H65" i="31"/>
  <c r="X65" i="31"/>
  <c r="X66" i="31" s="1"/>
  <c r="AN65" i="31"/>
  <c r="BD65" i="31"/>
  <c r="BD66" i="31" s="1"/>
  <c r="BD68" i="31" s="1"/>
  <c r="BD70" i="31" s="1"/>
  <c r="BT65" i="31"/>
  <c r="CJ65" i="31"/>
  <c r="CZ65" i="31"/>
  <c r="CZ66" i="31" s="1"/>
  <c r="CZ68" i="31" s="1"/>
  <c r="CZ70" i="31" s="1"/>
  <c r="CD60" i="18"/>
  <c r="CD61" i="18" s="1"/>
  <c r="CD63" i="18"/>
  <c r="CD65" i="18" s="1"/>
  <c r="CT60" i="18"/>
  <c r="CT61" i="18" s="1"/>
  <c r="CT63" i="18" s="1"/>
  <c r="CT65" i="18" s="1"/>
  <c r="DB61" i="31"/>
  <c r="DC61" i="31" s="1"/>
  <c r="L56" i="31"/>
  <c r="L66" i="31" s="1"/>
  <c r="L68" i="31" s="1"/>
  <c r="L70" i="31" s="1"/>
  <c r="AB56" i="31"/>
  <c r="BC56" i="31"/>
  <c r="BC66" i="31"/>
  <c r="BC68" i="31" s="1"/>
  <c r="BC70" i="31" s="1"/>
  <c r="CJ56" i="31"/>
  <c r="CT56" i="31"/>
  <c r="CT66" i="31" s="1"/>
  <c r="CT68" i="31" s="1"/>
  <c r="CT70" i="31" s="1"/>
  <c r="N65" i="31"/>
  <c r="N66" i="31" s="1"/>
  <c r="N68" i="31"/>
  <c r="N70" i="31" s="1"/>
  <c r="AD65" i="31"/>
  <c r="AD66" i="31"/>
  <c r="AD68" i="31"/>
  <c r="AD70" i="31" s="1"/>
  <c r="AT65" i="31"/>
  <c r="AT66" i="31" s="1"/>
  <c r="AT68" i="31" s="1"/>
  <c r="AT70" i="31" s="1"/>
  <c r="BJ65" i="31"/>
  <c r="BZ65" i="31"/>
  <c r="BZ66" i="31" s="1"/>
  <c r="BZ68" i="31" s="1"/>
  <c r="BZ70" i="31" s="1"/>
  <c r="CP65" i="31"/>
  <c r="G96" i="27"/>
  <c r="G98" i="27"/>
  <c r="H99" i="28"/>
  <c r="H101" i="28" s="1"/>
  <c r="AS98" i="28"/>
  <c r="AS99" i="28" s="1"/>
  <c r="AS101" i="28" s="1"/>
  <c r="AS67" i="28"/>
  <c r="AS69" i="28"/>
  <c r="AS70" i="28" s="1"/>
  <c r="BI60" i="28"/>
  <c r="BK58" i="28"/>
  <c r="K92" i="28"/>
  <c r="K99" i="28" s="1"/>
  <c r="K101" i="28" s="1"/>
  <c r="K67" i="28"/>
  <c r="K69" i="28" s="1"/>
  <c r="K70" i="28" s="1"/>
  <c r="CI66" i="31"/>
  <c r="CI68" i="31" s="1"/>
  <c r="CI70" i="31" s="1"/>
  <c r="BM64" i="20"/>
  <c r="BM66" i="20"/>
  <c r="AE98" i="28"/>
  <c r="AE99" i="28" s="1"/>
  <c r="AE101" i="28"/>
  <c r="AE69" i="28"/>
  <c r="AE70" i="28" s="1"/>
  <c r="AP67" i="28"/>
  <c r="AP69" i="28" s="1"/>
  <c r="AP70" i="28" s="1"/>
  <c r="AP98" i="28"/>
  <c r="AP99" i="28"/>
  <c r="AP101" i="28" s="1"/>
  <c r="AF67" i="28"/>
  <c r="AF69" i="28" s="1"/>
  <c r="D92" i="28"/>
  <c r="D103" i="28" s="1"/>
  <c r="D67" i="28"/>
  <c r="D69" i="28" s="1"/>
  <c r="D70" i="28"/>
  <c r="AQ69" i="28"/>
  <c r="CV64" i="20"/>
  <c r="CV66" i="20"/>
  <c r="U96" i="27"/>
  <c r="BA67" i="28"/>
  <c r="BA69" i="28" s="1"/>
  <c r="BA70" i="28" s="1"/>
  <c r="P99" i="28"/>
  <c r="P101" i="28"/>
  <c r="P103" i="28" s="1"/>
  <c r="AV69" i="28"/>
  <c r="AV70" i="28"/>
  <c r="AV92" i="28"/>
  <c r="AV99" i="28"/>
  <c r="AV101" i="28"/>
  <c r="D61" i="18"/>
  <c r="D63" i="18" s="1"/>
  <c r="D65" i="18" s="1"/>
  <c r="F95" i="27"/>
  <c r="C52" i="27" s="1"/>
  <c r="C92" i="28"/>
  <c r="BC98" i="28"/>
  <c r="BC99" i="28"/>
  <c r="BC101" i="28" s="1"/>
  <c r="BC67" i="28"/>
  <c r="BC69" i="28" s="1"/>
  <c r="BJ64" i="20"/>
  <c r="BJ66" i="20"/>
  <c r="CN64" i="20"/>
  <c r="CN66" i="20"/>
  <c r="AR96" i="27"/>
  <c r="AR98" i="27" s="1"/>
  <c r="T99" i="28"/>
  <c r="T101" i="28" s="1"/>
  <c r="BD69" i="28"/>
  <c r="BD70" i="28" s="1"/>
  <c r="X99" i="28"/>
  <c r="X101" i="28" s="1"/>
  <c r="X103" i="28" s="1"/>
  <c r="C61" i="18"/>
  <c r="C63" i="18" s="1"/>
  <c r="DA65" i="18"/>
  <c r="S66" i="27"/>
  <c r="S68" i="27"/>
  <c r="S69" i="27" s="1"/>
  <c r="P96" i="27"/>
  <c r="P98" i="27" s="1"/>
  <c r="I96" i="27"/>
  <c r="I98" i="27"/>
  <c r="L64" i="20"/>
  <c r="L66" i="20"/>
  <c r="E98" i="28"/>
  <c r="G64" i="20"/>
  <c r="G66" i="20"/>
  <c r="Q92" i="28"/>
  <c r="Q67" i="28"/>
  <c r="Q69" i="28"/>
  <c r="Q70" i="28" s="1"/>
  <c r="C66" i="20"/>
  <c r="AX96" i="27"/>
  <c r="AX98" i="27" s="1"/>
  <c r="O98" i="28"/>
  <c r="O67" i="28"/>
  <c r="O69" i="28"/>
  <c r="O70" i="28" s="1"/>
  <c r="BH98" i="28"/>
  <c r="BH99" i="28" s="1"/>
  <c r="BH101" i="28" s="1"/>
  <c r="BI44" i="28"/>
  <c r="S96" i="27"/>
  <c r="S98" i="27"/>
  <c r="O69" i="27"/>
  <c r="Y67" i="28"/>
  <c r="Y69" i="28" s="1"/>
  <c r="Y70" i="28" s="1"/>
  <c r="X68" i="31"/>
  <c r="X70" i="31" s="1"/>
  <c r="BE61" i="18"/>
  <c r="BE63" i="18" s="1"/>
  <c r="BE65" i="18" s="1"/>
  <c r="AU92" i="28"/>
  <c r="AU99" i="28"/>
  <c r="AU101" i="28" s="1"/>
  <c r="AU67" i="28"/>
  <c r="AU69" i="28"/>
  <c r="AU70" i="28" s="1"/>
  <c r="AK92" i="28"/>
  <c r="AR64" i="20"/>
  <c r="AR66" i="20"/>
  <c r="AD99" i="28"/>
  <c r="AD101" i="28"/>
  <c r="V67" i="28"/>
  <c r="V69" i="28" s="1"/>
  <c r="V70" i="28" s="1"/>
  <c r="H66" i="27"/>
  <c r="H68" i="27" s="1"/>
  <c r="H69" i="27" s="1"/>
  <c r="AE66" i="27"/>
  <c r="AE68" i="27"/>
  <c r="AE69" i="27" s="1"/>
  <c r="BI66" i="28"/>
  <c r="AN98" i="28"/>
  <c r="AN99" i="28" s="1"/>
  <c r="AN101" i="28" s="1"/>
  <c r="AN67" i="28"/>
  <c r="AN69" i="28" s="1"/>
  <c r="AN70" i="28" s="1"/>
  <c r="D68" i="3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AX99" i="28"/>
  <c r="AX101" i="28"/>
  <c r="AX67" i="28"/>
  <c r="AX69" i="28"/>
  <c r="AX70" i="28" s="1"/>
  <c r="BG96" i="27"/>
  <c r="BG98" i="27" s="1"/>
  <c r="AD67" i="28"/>
  <c r="AD69" i="28" s="1"/>
  <c r="AD70" i="28" s="1"/>
  <c r="BI87" i="27"/>
  <c r="H96" i="27"/>
  <c r="H98" i="27"/>
  <c r="BB96" i="27"/>
  <c r="BB98" i="27"/>
  <c r="AE96" i="27"/>
  <c r="AE98" i="27" s="1"/>
  <c r="D70" i="31"/>
  <c r="O99" i="28"/>
  <c r="O101" i="28"/>
  <c r="O103" i="28" s="1"/>
  <c r="Q99" i="28"/>
  <c r="Q101" i="28" s="1"/>
  <c r="Q103" i="28" s="1"/>
  <c r="C52" i="28"/>
  <c r="C96" i="27" l="1"/>
  <c r="E69" i="27"/>
  <c r="C65" i="18"/>
  <c r="AU69" i="27"/>
  <c r="U103" i="28"/>
  <c r="U99" i="28"/>
  <c r="U101" i="28" s="1"/>
  <c r="Y99" i="28"/>
  <c r="Y101" i="28" s="1"/>
  <c r="Y103" i="28" s="1"/>
  <c r="W96" i="27"/>
  <c r="W98" i="27" s="1"/>
  <c r="X66" i="27"/>
  <c r="X68" i="27" s="1"/>
  <c r="X69" i="27" s="1"/>
  <c r="BF59" i="27"/>
  <c r="BF88" i="27"/>
  <c r="BF89" i="27" s="1"/>
  <c r="AY59" i="27"/>
  <c r="AY88" i="27"/>
  <c r="AY89" i="27" s="1"/>
  <c r="K103" i="28"/>
  <c r="E99" i="28"/>
  <c r="E101" i="28" s="1"/>
  <c r="E103" i="28" s="1"/>
  <c r="BJ93" i="27"/>
  <c r="BK93" i="27" s="1"/>
  <c r="BH96" i="27"/>
  <c r="BH98" i="27" s="1"/>
  <c r="DA65" i="31"/>
  <c r="AJ69" i="27"/>
  <c r="AD69" i="27"/>
  <c r="BI90" i="27"/>
  <c r="BK60" i="27"/>
  <c r="AW65" i="27"/>
  <c r="AW66" i="27" s="1"/>
  <c r="AW68" i="27" s="1"/>
  <c r="AW69" i="27" s="1"/>
  <c r="AW90" i="27"/>
  <c r="AW95" i="27" s="1"/>
  <c r="AW96" i="27" s="1"/>
  <c r="AW98" i="27" s="1"/>
  <c r="U65" i="31"/>
  <c r="U66" i="31" s="1"/>
  <c r="U68" i="31" s="1"/>
  <c r="U70" i="31" s="1"/>
  <c r="DB58" i="31"/>
  <c r="DC58" i="31" s="1"/>
  <c r="BC70" i="28"/>
  <c r="N66" i="27"/>
  <c r="N68" i="27" s="1"/>
  <c r="BD96" i="27"/>
  <c r="BD98" i="27" s="1"/>
  <c r="W98" i="28"/>
  <c r="W67" i="28"/>
  <c r="W69" i="28" s="1"/>
  <c r="W70" i="28" s="1"/>
  <c r="BI42" i="27"/>
  <c r="BI64" i="27"/>
  <c r="BI65" i="27" s="1"/>
  <c r="DB54" i="31"/>
  <c r="DC54" i="31" s="1"/>
  <c r="BR65" i="31"/>
  <c r="BR66" i="31" s="1"/>
  <c r="BR68" i="31" s="1"/>
  <c r="BR70" i="31" s="1"/>
  <c r="DB64" i="31"/>
  <c r="DC64" i="31" s="1"/>
  <c r="BD93" i="27"/>
  <c r="BD95" i="27" s="1"/>
  <c r="BD65" i="27"/>
  <c r="V103" i="28"/>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R69" i="28"/>
  <c r="CB54" i="18"/>
  <c r="CB61" i="18" s="1"/>
  <c r="CB63" i="18" s="1"/>
  <c r="CB65" i="18" s="1"/>
  <c r="DB52" i="18"/>
  <c r="DC52" i="18" s="1"/>
  <c r="AY93" i="27"/>
  <c r="AY95" i="27" s="1"/>
  <c r="BJ63" i="27"/>
  <c r="BK63" i="27" s="1"/>
  <c r="AA99" i="28"/>
  <c r="AA101" i="28" s="1"/>
  <c r="U67" i="28"/>
  <c r="U69" i="28" s="1"/>
  <c r="U70" i="28" s="1"/>
  <c r="BI67" i="28"/>
  <c r="BD98" i="28"/>
  <c r="BD99" i="28" s="1"/>
  <c r="BD101" i="28" s="1"/>
  <c r="CB66" i="31"/>
  <c r="CB68" i="31" s="1"/>
  <c r="CB70" i="31" s="1"/>
  <c r="H66" i="31"/>
  <c r="H68" i="31" s="1"/>
  <c r="H70" i="31" s="1"/>
  <c r="AF99" i="28"/>
  <c r="AF101" i="28" s="1"/>
  <c r="AU59" i="27"/>
  <c r="AU66" i="27" s="1"/>
  <c r="AU68" i="27" s="1"/>
  <c r="AT96" i="27"/>
  <c r="AT98" i="27" s="1"/>
  <c r="AM89" i="27"/>
  <c r="AM96" i="27" s="1"/>
  <c r="AM98" i="27" s="1"/>
  <c r="BA69" i="27"/>
  <c r="AG65" i="27"/>
  <c r="AG66" i="27" s="1"/>
  <c r="AG68" i="27" s="1"/>
  <c r="AG69" i="27" s="1"/>
  <c r="AG90" i="27"/>
  <c r="AG95" i="27" s="1"/>
  <c r="R70" i="28"/>
  <c r="AQ70" i="28"/>
  <c r="J99" i="28"/>
  <c r="J101" i="28" s="1"/>
  <c r="J103" i="28"/>
  <c r="AL96" i="27"/>
  <c r="AL98" i="27" s="1"/>
  <c r="G103" i="28"/>
  <c r="AQ69" i="27"/>
  <c r="AP96" i="27"/>
  <c r="AP98" i="27" s="1"/>
  <c r="AJ96" i="27"/>
  <c r="AJ98" i="27" s="1"/>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96" i="27" s="1"/>
  <c r="AZ98" i="27" s="1"/>
  <c r="AZ59" i="27"/>
  <c r="AZ66" i="27" s="1"/>
  <c r="AZ68" i="27" s="1"/>
  <c r="AZ69" i="27" s="1"/>
  <c r="AN88" i="27"/>
  <c r="AN89" i="27" s="1"/>
  <c r="AN96" i="27" s="1"/>
  <c r="AN98" i="27" s="1"/>
  <c r="AN59" i="27"/>
  <c r="AN66" i="27" s="1"/>
  <c r="AN68" i="27" s="1"/>
  <c r="AN69" i="27" s="1"/>
  <c r="AJ95" i="27"/>
  <c r="BK63" i="20"/>
  <c r="BK64" i="20" s="1"/>
  <c r="BK66" i="20" s="1"/>
  <c r="DB55" i="20"/>
  <c r="DC55" i="20" s="1"/>
  <c r="G65" i="31"/>
  <c r="DB57" i="31"/>
  <c r="DC57" i="31" s="1"/>
  <c r="DB53" i="31"/>
  <c r="DC53" i="31" s="1"/>
  <c r="C56" i="31"/>
  <c r="Q90" i="27"/>
  <c r="Q65" i="27"/>
  <c r="Q66" i="27" s="1"/>
  <c r="Q68" i="27" s="1"/>
  <c r="Q69" i="27" s="1"/>
  <c r="G70" i="28"/>
  <c r="AL66" i="27"/>
  <c r="AL68" i="27" s="1"/>
  <c r="AL69" i="27" s="1"/>
  <c r="N44" i="27"/>
  <c r="N69" i="27" s="1"/>
  <c r="BA90" i="27"/>
  <c r="BA95" i="27" s="1"/>
  <c r="BA96" i="27" s="1"/>
  <c r="BA98" i="27" s="1"/>
  <c r="BA65" i="27"/>
  <c r="BA66" i="27" s="1"/>
  <c r="BA68" i="27" s="1"/>
  <c r="U97" i="27"/>
  <c r="U98" i="27" s="1"/>
  <c r="BJ67" i="27"/>
  <c r="BK67" i="27" s="1"/>
  <c r="R101" i="28"/>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E59" i="27"/>
  <c r="E66" i="27" s="1"/>
  <c r="E68" i="27" s="1"/>
  <c r="E87" i="27"/>
  <c r="AY44" i="28"/>
  <c r="AY70" i="28" s="1"/>
  <c r="BJ61" i="28"/>
  <c r="BK61" i="28" s="1"/>
  <c r="M66" i="28"/>
  <c r="BI58" i="27"/>
  <c r="BH95" i="27"/>
  <c r="X95" i="27"/>
  <c r="X96" i="27" s="1"/>
  <c r="X98" i="27" s="1"/>
  <c r="N95" i="27"/>
  <c r="N96" i="27" s="1"/>
  <c r="N98" i="27" s="1"/>
  <c r="Z67" i="28"/>
  <c r="Z69" i="28" s="1"/>
  <c r="Z70" i="28" s="1"/>
  <c r="CF63" i="20"/>
  <c r="CF64" i="20" s="1"/>
  <c r="CF66" i="20" s="1"/>
  <c r="BJ97" i="27"/>
  <c r="BK97" i="27" s="1"/>
  <c r="AW70" i="28"/>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L66" i="28"/>
  <c r="AL98" i="28" s="1"/>
  <c r="BF99" i="28"/>
  <c r="BF101" i="28" s="1"/>
  <c r="AO63" i="20"/>
  <c r="AO64" i="20" s="1"/>
  <c r="AO66" i="20" s="1"/>
  <c r="M68" i="31"/>
  <c r="M70" i="31" s="1"/>
  <c r="Z95" i="27"/>
  <c r="Z96" i="27" s="1"/>
  <c r="Z98" i="27" s="1"/>
  <c r="V65" i="27"/>
  <c r="V66" i="27" s="1"/>
  <c r="V68" i="27" s="1"/>
  <c r="V69" i="27" s="1"/>
  <c r="V90" i="27"/>
  <c r="V95" i="27" s="1"/>
  <c r="D59" i="27"/>
  <c r="D88" i="27"/>
  <c r="S67" i="28"/>
  <c r="S69" i="28" s="1"/>
  <c r="S70" i="28" s="1"/>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F70" i="28" s="1"/>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CU66" i="31" s="1"/>
  <c r="CU68" i="31" s="1"/>
  <c r="CU70" i="31" s="1"/>
  <c r="I65" i="27"/>
  <c r="I66" i="27" s="1"/>
  <c r="I68" i="27" s="1"/>
  <c r="I69" i="27" s="1"/>
  <c r="BF67" i="28"/>
  <c r="BF69" i="28" s="1"/>
  <c r="BF70" i="28" s="1"/>
  <c r="I60" i="28"/>
  <c r="AD61" i="18"/>
  <c r="AD63" i="18" s="1"/>
  <c r="AD65" i="18" s="1"/>
  <c r="AH61" i="18"/>
  <c r="AH63" i="18" s="1"/>
  <c r="AH65" i="18" s="1"/>
  <c r="AR61" i="18"/>
  <c r="AR63" i="18" s="1"/>
  <c r="AR65" i="18" s="1"/>
  <c r="BH61" i="18"/>
  <c r="BH63" i="18" s="1"/>
  <c r="BH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BQ61" i="18"/>
  <c r="BQ63" i="18" s="1"/>
  <c r="BQ65" i="18" s="1"/>
  <c r="R60" i="18"/>
  <c r="R61" i="18" s="1"/>
  <c r="R63" i="18" s="1"/>
  <c r="R65" i="18" s="1"/>
  <c r="AZ60" i="18"/>
  <c r="AZ61" i="18" s="1"/>
  <c r="AZ63" i="18" s="1"/>
  <c r="AZ65" i="18" s="1"/>
  <c r="BH60" i="18"/>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BJ92" i="27" l="1"/>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D52" i="28" l="1"/>
  <c r="BI98" i="28"/>
  <c r="C99" i="28"/>
  <c r="C101" i="28" s="1"/>
  <c r="C103" i="28" s="1"/>
  <c r="DA68" i="31"/>
  <c r="I99" i="28"/>
  <c r="I101" i="28" s="1"/>
  <c r="I103" i="28" s="1"/>
  <c r="D51" i="28"/>
  <c r="F99" i="28"/>
  <c r="F101" i="28" s="1"/>
  <c r="C53" i="28" s="1"/>
  <c r="F103" i="28"/>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F52" i="27"/>
  <c r="G52" i="27" s="1"/>
  <c r="H52" i="27" s="1"/>
  <c r="BJ68" i="27"/>
  <c r="C69" i="27"/>
  <c r="BI95" i="27"/>
  <c r="BK95" i="27" s="1"/>
  <c r="L63" i="18"/>
  <c r="DB61" i="18"/>
  <c r="DC61" i="18" s="1"/>
  <c r="BJ67" i="28"/>
  <c r="BK67" i="28" s="1"/>
  <c r="C69" i="28"/>
  <c r="BI70" i="28"/>
  <c r="E52" i="27"/>
  <c r="E54" i="27" s="1"/>
  <c r="BJ69" i="28" l="1"/>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<sst xmlns="http://schemas.openxmlformats.org/spreadsheetml/2006/main" count="3340" uniqueCount="517">
  <si>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</si>
  <si>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</si>
  <si>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</si>
  <si>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</si>
  <si>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</si>
  <si>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</si>
  <si>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</si>
  <si>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</si>
  <si>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</si>
  <si>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</si>
  <si>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</si>
  <si>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</si>
  <si>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</si>
  <si>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</si>
  <si>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</si>
  <si>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</si>
  <si>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</si>
  <si>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</si>
  <si>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</si>
  <si>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</si>
  <si>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</si>
  <si>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</si>
  <si>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</si>
  <si>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</si>
  <si>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</si>
  <si>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</si>
  <si>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</si>
  <si>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</si>
  <si>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</si>
  <si>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</si>
  <si>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</si>
  <si>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</si>
  <si>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</si>
  <si>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</si>
  <si>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</si>
  <si>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</si>
  <si>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</si>
  <si>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</si>
  <si>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</si>
  <si>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</si>
  <si>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</si>
  <si>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</si>
  <si>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</si>
  <si>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</si>
  <si>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</si>
  <si>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</si>
  <si>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</si>
  <si>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</si>
  <si>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</si>
  <si>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</si>
  <si>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</si>
  <si>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</si>
  <si>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</si>
  <si>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</si>
  <si>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</si>
  <si>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</si>
  <si>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</si>
  <si>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</si>
  <si>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</si>
  <si>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</si>
  <si>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</si>
  <si>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</si>
  <si>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</si>
  <si>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</si>
  <si>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</si>
  <si>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</si>
  <si>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</si>
  <si>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</si>
  <si>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</si>
  <si>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</si>
  <si>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</si>
  <si>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</si>
  <si>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</si>
  <si>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</si>
  <si>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</si>
  <si>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</si>
  <si>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</si>
  <si>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</si>
  <si>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</si>
  <si>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</si>
  <si>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</si>
  <si>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</si>
  <si>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</si>
  <si>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</si>
  <si>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</si>
  <si>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</si>
  <si>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</si>
  <si>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</si>
  <si>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</si>
  <si>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</si>
  <si>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</si>
  <si>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</si>
  <si>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</si>
  <si>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</si>
  <si>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</si>
  <si>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</si>
  <si>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</si>
  <si>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</si>
  <si>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</si>
  <si>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</si>
  <si>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</si>
  <si>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</si>
  <si>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</si>
  <si>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</si>
  <si>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</si>
  <si>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</si>
  <si>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</si>
  <si>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</si>
  <si>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</si>
  <si>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</si>
  <si>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</si>
  <si>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</si>
  <si>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</si>
  <si>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</si>
  <si>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</si>
  <si>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</si>
  <si>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</si>
  <si>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</si>
  <si>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</si>
  <si>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</si>
  <si>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</si>
  <si>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</si>
  <si>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</si>
  <si>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</si>
  <si>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</si>
  <si>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</si>
  <si>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</si>
  <si>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</si>
  <si>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</si>
  <si>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</si>
  <si>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</si>
  <si>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</si>
  <si>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</si>
  <si>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</si>
  <si>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</si>
  <si>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</si>
  <si>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</si>
  <si>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</si>
  <si>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</si>
  <si>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</si>
  <si>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</si>
  <si>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</si>
  <si>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</si>
  <si>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</si>
  <si>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</si>
  <si>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</si>
  <si>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</si>
  <si>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</si>
  <si>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</si>
  <si>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</si>
  <si>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</si>
  <si>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</si>
  <si>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</si>
  <si>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</si>
  <si>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</si>
  <si>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</si>
  <si>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</si>
  <si>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</si>
  <si>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</si>
  <si>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</si>
  <si>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</si>
  <si>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</si>
  <si>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</si>
  <si>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</si>
  <si>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</si>
  <si>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</si>
  <si>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</si>
  <si>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</si>
  <si>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</si>
  <si>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</si>
  <si>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</si>
  <si>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</si>
  <si>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</si>
  <si>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</si>
  <si>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</si>
  <si>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</si>
  <si>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</si>
  <si>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</si>
  <si>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</si>
  <si>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</si>
  <si>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</si>
  <si>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</si>
  <si>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</si>
  <si>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</si>
  <si>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</si>
  <si>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</si>
  <si>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</si>
  <si>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</si>
  <si>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</si>
  <si>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</si>
  <si>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</si>
  <si>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</si>
  <si>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</si>
  <si>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</si>
  <si>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</si>
  <si>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</si>
  <si>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</si>
  <si>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</si>
  <si>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</si>
  <si>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</si>
  <si>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</si>
  <si>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</si>
  <si>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</si>
  <si>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</si>
  <si>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</si>
  <si>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</si>
  <si>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</si>
  <si>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</si>
  <si>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</si>
  <si>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</si>
  <si>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</si>
  <si>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</si>
  <si>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</si>
  <si>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</si>
  <si>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</si>
  <si>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</si>
  <si>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</si>
  <si>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</si>
  <si>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</si>
  <si>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</si>
  <si>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</si>
  <si>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</si>
  <si>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</si>
  <si>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</si>
  <si>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</si>
  <si>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</si>
  <si>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</si>
  <si>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</si>
  <si>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</si>
  <si>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</si>
  <si>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</si>
  <si>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</si>
  <si>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</si>
  <si>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</si>
  <si>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</si>
  <si>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</si>
  <si>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</si>
  <si>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</si>
  <si>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</si>
  <si>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</si>
  <si>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</si>
  <si>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</si>
  <si>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</si>
  <si>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</si>
  <si>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</si>
  <si>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</si>
  <si>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</si>
  <si>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</si>
  <si>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</si>
  <si>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</si>
  <si>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</si>
  <si>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</si>
  <si>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</si>
  <si>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</si>
  <si>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</si>
  <si>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</si>
  <si>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</si>
  <si>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</si>
  <si>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</si>
  <si>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</si>
  <si>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</si>
  <si>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</si>
  <si>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</si>
  <si>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</si>
  <si>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</si>
  <si>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</si>
  <si>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</si>
  <si>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</si>
  <si>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</si>
  <si>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</si>
  <si>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</si>
  <si>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</si>
  <si>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</si>
  <si>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</si>
  <si>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</si>
  <si>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</si>
  <si>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</si>
  <si>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</si>
  <si>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</si>
  <si>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</si>
  <si>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</si>
  <si>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</si>
  <si>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</si>
  <si>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</si>
  <si>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</si>
  <si>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</si>
  <si>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Of-5</t>
    <phoneticPr fontId="3"/>
  </si>
  <si>
    <t>Of-6</t>
  </si>
  <si>
    <t>Of-7</t>
  </si>
  <si>
    <t>Of-8</t>
  </si>
  <si>
    <t>Of-9</t>
  </si>
  <si>
    <t>Of-11</t>
  </si>
  <si>
    <t>Of-12</t>
  </si>
  <si>
    <t>Of-17</t>
  </si>
  <si>
    <t>Of-18</t>
  </si>
  <si>
    <t>Of-20</t>
    <phoneticPr fontId="3"/>
  </si>
  <si>
    <t>Of-21</t>
  </si>
  <si>
    <t>Of-23</t>
  </si>
  <si>
    <t>Of-24</t>
  </si>
  <si>
    <t>Of-25</t>
  </si>
  <si>
    <t>Of-27</t>
  </si>
  <si>
    <t>Of-29</t>
  </si>
  <si>
    <t>Of-30</t>
  </si>
  <si>
    <t>Of-31</t>
  </si>
  <si>
    <t>Of-32</t>
  </si>
  <si>
    <t>Re-03</t>
    <phoneticPr fontId="3"/>
  </si>
  <si>
    <t>Re-05</t>
    <phoneticPr fontId="3"/>
  </si>
  <si>
    <t>Re-09</t>
    <phoneticPr fontId="3"/>
  </si>
  <si>
    <t>Re-11</t>
    <phoneticPr fontId="3"/>
  </si>
  <si>
    <t>Re-12</t>
  </si>
  <si>
    <t>Re-14</t>
    <phoneticPr fontId="3"/>
  </si>
  <si>
    <t>Re-16</t>
  </si>
  <si>
    <t>Re-17</t>
  </si>
  <si>
    <t>Re-18</t>
  </si>
  <si>
    <t>Re-19</t>
  </si>
  <si>
    <t>Re-20</t>
  </si>
  <si>
    <t>Re-21</t>
  </si>
  <si>
    <t>Re-22</t>
  </si>
  <si>
    <t>Re-23</t>
  </si>
  <si>
    <t>Re-24</t>
  </si>
  <si>
    <t>Re-25</t>
  </si>
  <si>
    <t>Re-26</t>
  </si>
  <si>
    <t>Re-29</t>
    <phoneticPr fontId="3"/>
  </si>
  <si>
    <t>Re-30</t>
  </si>
  <si>
    <t>Re-31</t>
  </si>
  <si>
    <t>Re-33</t>
    <phoneticPr fontId="3"/>
  </si>
  <si>
    <t>Re-34</t>
  </si>
  <si>
    <t>Re-35</t>
  </si>
  <si>
    <t>Re-36</t>
  </si>
  <si>
    <t>Re-37</t>
  </si>
  <si>
    <t>Re-38</t>
  </si>
  <si>
    <t>Re-39</t>
  </si>
  <si>
    <t>Re-40</t>
  </si>
  <si>
    <t>Re-41</t>
  </si>
  <si>
    <t>Re-42</t>
  </si>
  <si>
    <t>Re-43</t>
  </si>
  <si>
    <t>Re-45</t>
  </si>
  <si>
    <t>Re-46</t>
  </si>
  <si>
    <t>Re-47</t>
  </si>
  <si>
    <t>Re-48</t>
  </si>
  <si>
    <t>Re-49</t>
  </si>
  <si>
    <t>Re-53</t>
  </si>
  <si>
    <t>Re-54</t>
  </si>
  <si>
    <t>Re-55</t>
  </si>
  <si>
    <t>Re-56</t>
  </si>
  <si>
    <t>Re-57</t>
  </si>
  <si>
    <t>Re-58</t>
  </si>
  <si>
    <t>Re-59</t>
  </si>
  <si>
    <t>Re-60</t>
  </si>
  <si>
    <t>Re-61</t>
  </si>
  <si>
    <t>Re-62</t>
  </si>
  <si>
    <t>Re-63</t>
  </si>
  <si>
    <t>Re-64</t>
  </si>
  <si>
    <t>Re-65</t>
  </si>
  <si>
    <t>Re-66</t>
  </si>
  <si>
    <t>Re-67</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</si>
  <si>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</si>
  <si>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</si>
  <si>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</si>
  <si>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</si>
  <si>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</si>
  <si>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</si>
  <si>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</si>
  <si>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</si>
  <si>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</si>
  <si>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</si>
  <si>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</si>
  <si>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</si>
  <si>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</si>
  <si>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</si>
  <si>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</si>
  <si>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</si>
  <si>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</si>
  <si>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</si>
  <si>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</si>
  <si>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</si>
  <si>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ＨＦ門前仲町
ビルディング</t>
    <rPh sb="2" eb="4">
      <t>モンゼン</t>
    </rPh>
    <rPh sb="4" eb="5">
      <t>ナカ</t>
    </rPh>
    <rPh sb="5" eb="6">
      <t>マチ</t>
    </rPh>
    <phoneticPr fontId="5"/>
  </si>
  <si>
    <t>ＨＦ浜松町
ビルディング</t>
    <phoneticPr fontId="3"/>
  </si>
  <si>
    <t>グレイスビル
泉岳寺前</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</si>
  <si>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</si>
  <si>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</si>
  <si>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</si>
  <si>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</si>
  <si>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</si>
  <si>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</si>
  <si>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</si>
  <si>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</si>
  <si>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</si>
  <si>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</si>
  <si>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</si>
  <si>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</si>
  <si>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</si>
  <si>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</si>
  <si>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</si>
  <si>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</si>
  <si>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</si>
  <si>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</si>
  <si>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</si>
  <si>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</si>
  <si>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</si>
  <si>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</si>
  <si>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</si>
  <si>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HF白山
レジデンス</t>
    <rPh sb="2" eb="4">
      <t>ハクサン</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</si>
  <si>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</si>
  <si>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</si>
  <si>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</si>
  <si>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</si>
  <si>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ＨＦ芝公園
レジデンス</t>
    <phoneticPr fontId="3"/>
  </si>
  <si>
    <t>ＨＦ三田
レジデンス</t>
    <phoneticPr fontId="3"/>
  </si>
  <si>
    <t>ＨＦ高輪
レジデンス</t>
    <phoneticPr fontId="3"/>
  </si>
  <si>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</si>
  <si>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</si>
  <si>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</si>
  <si>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</si>
  <si>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</si>
  <si>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</si>
  <si>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</si>
  <si>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</si>
  <si>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</si>
  <si>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</si>
  <si>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</si>
  <si>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</si>
  <si>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</si>
  <si>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</si>
  <si>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</si>
  <si>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</si>
  <si>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</si>
  <si>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</si>
  <si>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</si>
  <si>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</si>
  <si>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</si>
  <si>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ＨＦ九大病院前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</si>
  <si>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</si>
  <si>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</si>
  <si>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</si>
  <si>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</si>
  <si>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</si>
  <si>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</si>
  <si>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</si>
  <si>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</si>
  <si>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</si>
  <si>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</si>
  <si>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</si>
  <si>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</si>
  <si>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</si>
  <si>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</si>
  <si>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</si>
  <si>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</si>
  <si>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</si>
  <si>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</si>
  <si>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</si>
  <si>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</si>
  <si>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</si>
  <si>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</si>
  <si>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</si>
  <si>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</si>
  <si>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</si>
  <si>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</si>
  <si>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</si>
  <si>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</si>
  <si>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</si>
  <si>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</si>
  <si>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</si>
  <si>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</si>
  <si>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</si>
  <si>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</si>
  <si>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</si>
  <si>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</si>
  <si>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</si>
  <si>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</si>
  <si>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</si>
  <si>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</si>
  <si>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</si>
  <si>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</si>
  <si>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</si>
  <si>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</si>
  <si>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</si>
  <si>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非開示*</t>
    <rPh sb="0" eb="3">
      <t>ヒカイジ</t>
    </rPh>
    <phoneticPr fontId="3"/>
  </si>
  <si>
    <t>Of-41</t>
  </si>
  <si>
    <t>Of-42</t>
  </si>
  <si>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</si>
  <si>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</si>
  <si>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</si>
  <si>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</si>
  <si>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</si>
  <si>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</si>
  <si>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</si>
  <si>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</si>
  <si>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</si>
  <si>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Of-44</t>
    <phoneticPr fontId="3"/>
  </si>
  <si>
    <t>錦糸町
スクエアビル</t>
    <rPh sb="0" eb="3">
      <t>キンシチョウ</t>
    </rPh>
    <phoneticPr fontId="3"/>
  </si>
  <si>
    <t>*マスターリース会社兼プロパティマネジメント会社からの同意を得られていないため、非開示としています。</t>
    <phoneticPr fontId="3"/>
  </si>
  <si>
    <t>Of-45</t>
    <phoneticPr fontId="3"/>
  </si>
  <si>
    <t>兜町
ユニ・スクエア</t>
    <rPh sb="0" eb="2">
      <t>カブトチョウ</t>
    </rPh>
    <phoneticPr fontId="3"/>
  </si>
  <si>
    <t>日本橋堀留町ファースト</t>
    <rPh sb="0" eb="3">
      <t>ニホンバシ</t>
    </rPh>
    <rPh sb="3" eb="6">
      <t>ホリドメチョウ</t>
    </rPh>
    <phoneticPr fontId="3"/>
  </si>
  <si>
    <t>HF日本橋大伝馬町ビルディング</t>
    <rPh sb="2" eb="5">
      <t>ニホンバシ</t>
    </rPh>
    <rPh sb="5" eb="9">
      <t>オオデンマチョウ</t>
    </rPh>
    <phoneticPr fontId="3"/>
  </si>
  <si>
    <t>Re-89</t>
    <phoneticPr fontId="3"/>
  </si>
  <si>
    <t>Re-90</t>
    <phoneticPr fontId="3"/>
  </si>
  <si>
    <t>Re-91</t>
    <phoneticPr fontId="3"/>
  </si>
  <si>
    <t>HF仙台長町
レジデンス</t>
    <rPh sb="2" eb="4">
      <t>センダイ</t>
    </rPh>
    <rPh sb="4" eb="6">
      <t>ナガマチ</t>
    </rPh>
    <phoneticPr fontId="3"/>
  </si>
  <si>
    <t>HF正光寺赤羽
レジデンス</t>
    <rPh sb="2" eb="5">
      <t>ショウコウジ</t>
    </rPh>
    <rPh sb="5" eb="7">
      <t>アカバネ</t>
    </rPh>
    <phoneticPr fontId="3"/>
  </si>
  <si>
    <t>HF仙台本町
レジデンス</t>
    <rPh sb="2" eb="4">
      <t>センダイ</t>
    </rPh>
    <rPh sb="4" eb="6">
      <t>ホンチョウ</t>
    </rPh>
    <phoneticPr fontId="3"/>
  </si>
  <si>
    <t>Re-92</t>
    <phoneticPr fontId="3"/>
  </si>
  <si>
    <t>HF大濠レジデンスBAYSIDE</t>
    <rPh sb="2" eb="4">
      <t>オオホリ</t>
    </rPh>
    <phoneticPr fontId="3"/>
  </si>
  <si>
    <t>本データファイルは第39期個別物件収支をエクセルファイルにまとめたものです。</t>
    <rPh sb="9" eb="10">
      <t>ダイ</t>
    </rPh>
    <rPh sb="12" eb="13">
      <t>キ</t>
    </rPh>
    <rPh sb="13" eb="15">
      <t>コベツ</t>
    </rPh>
    <rPh sb="15" eb="17">
      <t>ブッケン</t>
    </rPh>
    <rPh sb="17" eb="19">
      <t>シュウシ</t>
    </rPh>
    <phoneticPr fontId="3"/>
  </si>
  <si>
    <t>第39期個別物件収支（単位：円）</t>
    <phoneticPr fontId="3"/>
  </si>
  <si>
    <t>第39期用途別収支（単位：円）</t>
    <rPh sb="0" eb="1">
      <t>ダイ</t>
    </rPh>
    <rPh sb="3" eb="4">
      <t>キ</t>
    </rPh>
    <rPh sb="4" eb="6">
      <t>ヨウト</t>
    </rPh>
    <rPh sb="6" eb="7">
      <t>ベツ</t>
    </rPh>
    <rPh sb="7" eb="9">
      <t>シュウシ</t>
    </rPh>
    <rPh sb="10" eb="12">
      <t>タンイ</t>
    </rPh>
    <rPh sb="13" eb="14">
      <t>エン</t>
    </rPh>
    <phoneticPr fontId="3"/>
  </si>
  <si>
    <t>Of-46</t>
    <phoneticPr fontId="3"/>
  </si>
  <si>
    <t>東菱ビルディング</t>
    <rPh sb="0" eb="2">
      <t>トウビシ</t>
    </rPh>
    <phoneticPr fontId="3"/>
  </si>
  <si>
    <t>Re-93</t>
    <phoneticPr fontId="3"/>
  </si>
  <si>
    <t>ＨＦ博多東レジデンスⅡ</t>
    <phoneticPr fontId="3"/>
  </si>
  <si>
    <t>ＨＦ福岡レジデンスEAST</t>
    <phoneticPr fontId="3"/>
  </si>
  <si>
    <t>Re-94</t>
    <phoneticPr fontId="3"/>
  </si>
  <si>
    <t>-</t>
  </si>
  <si>
    <t>2020/12/17取得</t>
    <rPh sb="10" eb="12">
      <t>シュトク</t>
    </rPh>
    <phoneticPr fontId="3"/>
  </si>
  <si>
    <t>2021/1/22譲渡</t>
    <rPh sb="9" eb="11">
      <t>ジョウト</t>
    </rPh>
    <phoneticPr fontId="3"/>
  </si>
  <si>
    <t>2021/3/24取得</t>
    <rPh sb="9" eb="11">
      <t>シュトク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</si>
</sst>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4">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
      <sz val="8"/>
      <name val="ＭＳ Ｐゴシック"/>
      <family val="3"/>
      <charset val="128"/>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59999389629810485"/>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40">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0" xfId="0" applyFont="1" applyFill="1" applyBorder="1">
      <alignment vertical="center"/>
    </xf>
    <xf numFmtId="0" fontId="2" fillId="0" borderId="13" xfId="0" applyFont="1" applyFill="1" applyBorder="1">
      <alignment vertical="center"/>
    </xf>
    <xf numFmtId="0" fontId="2" fillId="0" borderId="14" xfId="0" applyFont="1" applyBorder="1">
      <alignment vertical="center"/>
    </xf>
    <xf numFmtId="0" fontId="4" fillId="24" borderId="10" xfId="200" applyFont="1" applyFill="1" applyBorder="1" applyAlignment="1">
      <alignment vertical="center"/>
    </xf>
    <xf numFmtId="0" fontId="4" fillId="24" borderId="14" xfId="200" applyFont="1" applyFill="1" applyBorder="1" applyAlignment="1">
      <alignment vertical="center"/>
    </xf>
    <xf numFmtId="0" fontId="4" fillId="24" borderId="12" xfId="200" applyFont="1" applyFill="1" applyBorder="1" applyAlignment="1">
      <alignment vertical="center"/>
    </xf>
    <xf numFmtId="0" fontId="4" fillId="24" borderId="13" xfId="200" applyFont="1" applyFill="1" applyBorder="1" applyAlignment="1">
      <alignment vertical="center"/>
    </xf>
    <xf numFmtId="0" fontId="4" fillId="24" borderId="11" xfId="200" applyFont="1" applyFill="1" applyBorder="1" applyAlignment="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Fill="1" applyBorder="1" applyAlignment="1">
      <alignment horizontal="right" vertical="center"/>
    </xf>
    <xf numFmtId="0" fontId="2" fillId="0" borderId="11" xfId="0" applyFont="1" applyFill="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6" xfId="0" applyFont="1" applyFill="1" applyBorder="1">
      <alignment vertical="center"/>
    </xf>
    <xf numFmtId="0" fontId="2" fillId="0" borderId="19" xfId="0" applyFont="1" applyFill="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Fill="1" applyBorder="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0" fontId="2" fillId="0" borderId="13"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38" fontId="2" fillId="0" borderId="11" xfId="118" applyFont="1" applyFill="1" applyBorder="1">
      <alignment vertical="center"/>
    </xf>
    <xf numFmtId="0" fontId="0" fillId="60" borderId="0" xfId="0" applyFont="1" applyFill="1">
      <alignment vertical="center"/>
    </xf>
    <xf numFmtId="0" fontId="0" fillId="60" borderId="29" xfId="0" applyFont="1" applyFill="1" applyBorder="1">
      <alignment vertical="center"/>
    </xf>
    <xf numFmtId="0" fontId="0" fillId="60" borderId="30" xfId="0" applyFont="1" applyFill="1" applyBorder="1">
      <alignment vertical="center"/>
    </xf>
    <xf numFmtId="0" fontId="1" fillId="60" borderId="0" xfId="199" applyFont="1" applyFill="1" applyBorder="1"/>
    <xf numFmtId="0" fontId="1" fillId="60" borderId="30" xfId="199" applyFont="1" applyFill="1" applyBorder="1" applyAlignment="1">
      <alignment vertical="top" wrapText="1"/>
    </xf>
    <xf numFmtId="0" fontId="26" fillId="60" borderId="0" xfId="199" applyFont="1" applyFill="1" applyBorder="1"/>
    <xf numFmtId="0" fontId="1" fillId="60" borderId="31" xfId="199" applyFont="1" applyFill="1" applyBorder="1"/>
    <xf numFmtId="0" fontId="1" fillId="60" borderId="29" xfId="199" applyFont="1" applyFill="1" applyBorder="1"/>
    <xf numFmtId="0" fontId="1" fillId="60" borderId="32" xfId="199" applyFont="1" applyFill="1" applyBorder="1" applyAlignment="1">
      <alignment vertical="top" wrapText="1"/>
    </xf>
    <xf numFmtId="0" fontId="0" fillId="60" borderId="0" xfId="0" applyFont="1" applyFill="1" applyBorder="1">
      <alignment vertical="center"/>
    </xf>
    <xf numFmtId="0" fontId="0" fillId="60" borderId="0" xfId="0" applyFill="1">
      <alignment vertical="center"/>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2" fillId="0" borderId="12" xfId="118" applyFont="1" applyFill="1" applyBorder="1" applyAlignment="1">
      <alignment vertical="center"/>
    </xf>
    <xf numFmtId="38" fontId="2" fillId="60" borderId="12" xfId="118" applyFont="1" applyFill="1" applyBorder="1" applyAlignment="1">
      <alignment horizontal="center" vertical="center"/>
    </xf>
    <xf numFmtId="38" fontId="2" fillId="60" borderId="10" xfId="118" applyFont="1" applyFill="1" applyBorder="1">
      <alignment vertical="center"/>
    </xf>
    <xf numFmtId="38" fontId="2" fillId="60" borderId="14" xfId="118" applyFont="1" applyFill="1" applyBorder="1">
      <alignment vertical="center"/>
    </xf>
    <xf numFmtId="38" fontId="2" fillId="60" borderId="12" xfId="118" applyFont="1" applyFill="1" applyBorder="1">
      <alignment vertical="center"/>
    </xf>
    <xf numFmtId="38" fontId="2" fillId="60" borderId="13" xfId="118" applyFont="1" applyFill="1" applyBorder="1">
      <alignment vertical="center"/>
    </xf>
    <xf numFmtId="38" fontId="2" fillId="60" borderId="11" xfId="118" applyFont="1" applyFill="1" applyBorder="1">
      <alignment vertical="center"/>
    </xf>
    <xf numFmtId="38" fontId="2" fillId="60" borderId="12" xfId="118" applyFont="1" applyFill="1" applyBorder="1" applyAlignment="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pplyAlignment="1">
      <alignment vertical="center"/>
    </xf>
    <xf numFmtId="0" fontId="4" fillId="62" borderId="10" xfId="200" applyFont="1" applyFill="1" applyBorder="1" applyAlignment="1">
      <alignment vertical="center"/>
    </xf>
    <xf numFmtId="0" fontId="4" fillId="62" borderId="14" xfId="200" applyFont="1" applyFill="1" applyBorder="1" applyAlignment="1">
      <alignment vertical="center"/>
    </xf>
    <xf numFmtId="0" fontId="4" fillId="62" borderId="13" xfId="200" applyFont="1" applyFill="1" applyBorder="1" applyAlignment="1">
      <alignment vertical="center"/>
    </xf>
    <xf numFmtId="0" fontId="4" fillId="62" borderId="11" xfId="200" applyFont="1" applyFill="1" applyBorder="1" applyAlignment="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2" fillId="62" borderId="16" xfId="118" applyFont="1" applyFill="1" applyBorder="1">
      <alignment vertical="center"/>
    </xf>
    <xf numFmtId="38" fontId="2" fillId="62" borderId="13"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60" borderId="16" xfId="118" applyFont="1" applyFill="1" applyBorder="1">
      <alignment vertical="center"/>
    </xf>
    <xf numFmtId="38" fontId="2" fillId="0" borderId="0" xfId="118" applyFont="1" applyBorder="1" applyAlignment="1">
      <alignment horizontal="center" vertical="center"/>
    </xf>
    <xf numFmtId="0" fontId="0" fillId="60" borderId="0" xfId="199" applyFont="1" applyFill="1" applyBorder="1"/>
    <xf numFmtId="38" fontId="2" fillId="60" borderId="10" xfId="118" applyFont="1" applyFill="1" applyBorder="1" applyAlignment="1">
      <alignment horizontal="center" vertical="center"/>
    </xf>
    <xf numFmtId="38" fontId="2" fillId="0" borderId="0" xfId="118" applyFont="1" applyBorder="1" applyAlignment="1">
      <alignment horizontal="left" vertical="center"/>
    </xf>
    <xf numFmtId="38" fontId="2" fillId="60" borderId="16" xfId="118" applyFont="1" applyFill="1" applyBorder="1" applyAlignment="1">
      <alignment horizontal="center" vertical="center"/>
    </xf>
    <xf numFmtId="38" fontId="2" fillId="64" borderId="12" xfId="118" applyFont="1" applyFill="1" applyBorder="1" applyAlignment="1">
      <alignment horizontal="center" vertical="center"/>
    </xf>
    <xf numFmtId="38" fontId="63" fillId="64" borderId="12" xfId="118" applyFont="1" applyFill="1" applyBorder="1" applyAlignment="1">
      <alignment horizontal="center" vertical="center" wrapText="1"/>
    </xf>
    <xf numFmtId="38" fontId="61" fillId="61" borderId="12" xfId="118" applyFont="1" applyFill="1" applyBorder="1" applyAlignment="1">
      <alignment horizontal="center" vertical="center" wrapText="1"/>
    </xf>
    <xf numFmtId="38" fontId="60" fillId="0" borderId="12" xfId="118" applyFont="1" applyBorder="1" applyAlignment="1">
      <alignment vertical="center"/>
    </xf>
    <xf numFmtId="38" fontId="60" fillId="60" borderId="12" xfId="118" applyFont="1" applyFill="1" applyBorder="1" applyAlignment="1">
      <alignment vertical="center"/>
    </xf>
    <xf numFmtId="0" fontId="1" fillId="60" borderId="0" xfId="199" applyFont="1" applyFill="1" applyBorder="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cellStyle name="_Currency" xfId="2"/>
    <cellStyle name="_CurrencySpace" xfId="3"/>
    <cellStyle name="_Multiple" xfId="4"/>
    <cellStyle name="_MultipleSpace" xfId="5"/>
    <cellStyle name="_Percent" xfId="6"/>
    <cellStyle name="_PercentSpace" xfId="7"/>
    <cellStyle name="20% - アクセント 1 2" xfId="8"/>
    <cellStyle name="20% - アクセント 1 2 2" xfId="9"/>
    <cellStyle name="20% - アクセント 1 2 3" xfId="10"/>
    <cellStyle name="20% - アクセント 2 2" xfId="11"/>
    <cellStyle name="20% - アクセント 2 2 2" xfId="12"/>
    <cellStyle name="20% - アクセント 2 2 3" xfId="13"/>
    <cellStyle name="20% - アクセント 3 2" xfId="14"/>
    <cellStyle name="20% - アクセント 3 2 2" xfId="15"/>
    <cellStyle name="20% - アクセント 3 2 3" xfId="16"/>
    <cellStyle name="20% - アクセント 4 2" xfId="17"/>
    <cellStyle name="20% - アクセント 4 2 2" xfId="18"/>
    <cellStyle name="20% - アクセント 4 2 3" xfId="19"/>
    <cellStyle name="20% - アクセント 5 2" xfId="20"/>
    <cellStyle name="20% - アクセント 5 2 2" xfId="21"/>
    <cellStyle name="20% - アクセント 5 2 3" xfId="22"/>
    <cellStyle name="20% - アクセント 6 2" xfId="23"/>
    <cellStyle name="20% - アクセント 6 2 2" xfId="24"/>
    <cellStyle name="20% - アクセント 6 2 3" xfId="25"/>
    <cellStyle name="40% - アクセント 1 2" xfId="26"/>
    <cellStyle name="40% - アクセント 1 2 2" xfId="27"/>
    <cellStyle name="40% - アクセント 1 2 3" xfId="28"/>
    <cellStyle name="40% - アクセント 2 2" xfId="29"/>
    <cellStyle name="40% - アクセント 2 2 2" xfId="30"/>
    <cellStyle name="40% - アクセント 2 2 3" xfId="31"/>
    <cellStyle name="40% - アクセント 3 2" xfId="32"/>
    <cellStyle name="40% - アクセント 3 2 2" xfId="33"/>
    <cellStyle name="40% - アクセント 3 2 3" xfId="34"/>
    <cellStyle name="40% - アクセント 4 2" xfId="35"/>
    <cellStyle name="40% - アクセント 4 2 2" xfId="36"/>
    <cellStyle name="40% - アクセント 4 2 3" xfId="37"/>
    <cellStyle name="40% - アクセント 5 2" xfId="38"/>
    <cellStyle name="40% - アクセント 5 2 2" xfId="39"/>
    <cellStyle name="40% - アクセント 5 2 3" xfId="40"/>
    <cellStyle name="40% - アクセント 6 2" xfId="41"/>
    <cellStyle name="40% - アクセント 6 2 2" xfId="42"/>
    <cellStyle name="40% - アクセント 6 2 3" xfId="43"/>
    <cellStyle name="60% - アクセント 1 2" xfId="44"/>
    <cellStyle name="60% - アクセント 1 2 2" xfId="45"/>
    <cellStyle name="60% - アクセント 1 2 3" xfId="46"/>
    <cellStyle name="60% - アクセント 2 2" xfId="47"/>
    <cellStyle name="60% - アクセント 2 2 2" xfId="48"/>
    <cellStyle name="60% - アクセント 2 2 3" xfId="49"/>
    <cellStyle name="60% - アクセント 3 2" xfId="50"/>
    <cellStyle name="60% - アクセント 3 2 2" xfId="51"/>
    <cellStyle name="60% - アクセント 3 2 3" xfId="52"/>
    <cellStyle name="60% - アクセント 4 2" xfId="53"/>
    <cellStyle name="60% - アクセント 4 2 2" xfId="54"/>
    <cellStyle name="60% - アクセント 4 2 3" xfId="55"/>
    <cellStyle name="60% - アクセント 5 2" xfId="56"/>
    <cellStyle name="60% - アクセント 5 2 2" xfId="57"/>
    <cellStyle name="60% - アクセント 5 2 3" xfId="58"/>
    <cellStyle name="60% - アクセント 6 2" xfId="59"/>
    <cellStyle name="60% - アクセント 6 2 2" xfId="60"/>
    <cellStyle name="60% - アクセント 6 2 3" xfId="61"/>
    <cellStyle name="Normal_0703 MonthlyReport GP池田山（SCD)" xfId="62"/>
    <cellStyle name="アクセント 1 2" xfId="63"/>
    <cellStyle name="アクセント 1 2 2" xfId="64"/>
    <cellStyle name="アクセント 1 2 3" xfId="65"/>
    <cellStyle name="アクセント 2 2" xfId="66"/>
    <cellStyle name="アクセント 2 2 2" xfId="67"/>
    <cellStyle name="アクセント 2 2 3" xfId="68"/>
    <cellStyle name="アクセント 3 2" xfId="69"/>
    <cellStyle name="アクセント 3 2 2" xfId="70"/>
    <cellStyle name="アクセント 3 2 3" xfId="71"/>
    <cellStyle name="アクセント 4 2" xfId="72"/>
    <cellStyle name="アクセント 4 2 2" xfId="73"/>
    <cellStyle name="アクセント 4 2 3" xfId="74"/>
    <cellStyle name="アクセント 5 2" xfId="75"/>
    <cellStyle name="アクセント 5 2 2" xfId="76"/>
    <cellStyle name="アクセント 5 2 3" xfId="77"/>
    <cellStyle name="アクセント 6 2" xfId="78"/>
    <cellStyle name="アクセント 6 2 2" xfId="79"/>
    <cellStyle name="アクセント 6 2 3" xfId="80"/>
    <cellStyle name="スタイル 1" xfId="81"/>
    <cellStyle name="タイトル 2" xfId="82"/>
    <cellStyle name="タイトル 2 2" xfId="83"/>
    <cellStyle name="チェック セル 2" xfId="84"/>
    <cellStyle name="チェック セル 2 2" xfId="85"/>
    <cellStyle name="チェック セル 2 3" xfId="86"/>
    <cellStyle name="どちらでもない 2" xfId="87"/>
    <cellStyle name="どちらでもない 2 2" xfId="88"/>
    <cellStyle name="どちらでもない 2 3" xfId="89"/>
    <cellStyle name="パーセント 2" xfId="90"/>
    <cellStyle name="パーセント 2 2" xfId="91"/>
    <cellStyle name="パーセント 2 3" xfId="92"/>
    <cellStyle name="パーセント 2 4" xfId="93"/>
    <cellStyle name="パーセント 2 5" xfId="94"/>
    <cellStyle name="パーセント 3" xfId="95"/>
    <cellStyle name="パーセント 4" xfId="96"/>
    <cellStyle name="パーセント 5" xfId="97"/>
    <cellStyle name="パーセント 5 2" xfId="98"/>
    <cellStyle name="パーセント 5 3" xfId="99"/>
    <cellStyle name="パーセント 6" xfId="100"/>
    <cellStyle name="パーセント 7" xfId="101"/>
    <cellStyle name="ハイパーリンク 2" xfId="102"/>
    <cellStyle name="メモ 2" xfId="103"/>
    <cellStyle name="メモ 2 2" xfId="104"/>
    <cellStyle name="メモ 2 3" xfId="105"/>
    <cellStyle name="リンク セル 2" xfId="106"/>
    <cellStyle name="リンク セル 2 2" xfId="107"/>
    <cellStyle name="リンク セル 2 3" xfId="108"/>
    <cellStyle name="悪い 2" xfId="109"/>
    <cellStyle name="悪い 2 2" xfId="110"/>
    <cellStyle name="悪い 2 3" xfId="111"/>
    <cellStyle name="計算 2" xfId="112"/>
    <cellStyle name="計算 2 2" xfId="113"/>
    <cellStyle name="計算 2 3" xfId="114"/>
    <cellStyle name="警告文 2" xfId="115"/>
    <cellStyle name="警告文 2 2" xfId="116"/>
    <cellStyle name="警告文 2 3" xfId="117"/>
    <cellStyle name="桁区切り" xfId="118" builtinId="6"/>
    <cellStyle name="桁区切り 10" xfId="119"/>
    <cellStyle name="桁区切り 11" xfId="120"/>
    <cellStyle name="桁区切り 2" xfId="121"/>
    <cellStyle name="桁区切り 2 2" xfId="122"/>
    <cellStyle name="桁区切り 2 3" xfId="123"/>
    <cellStyle name="桁区切り 2 4" xfId="124"/>
    <cellStyle name="桁区切り 2 5" xfId="125"/>
    <cellStyle name="桁区切り 2 6" xfId="126"/>
    <cellStyle name="桁区切り 3" xfId="127"/>
    <cellStyle name="桁区切り 3 2" xfId="128"/>
    <cellStyle name="桁区切り 4" xfId="129"/>
    <cellStyle name="桁区切り 5" xfId="130"/>
    <cellStyle name="桁区切り 5 2" xfId="131"/>
    <cellStyle name="桁区切り 6" xfId="132"/>
    <cellStyle name="桁区切り 7" xfId="133"/>
    <cellStyle name="桁区切り 8" xfId="134"/>
    <cellStyle name="桁区切り 9"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集計 2 3" xfId="146"/>
    <cellStyle name="出力 2" xfId="147"/>
    <cellStyle name="出力 2 2" xfId="148"/>
    <cellStyle name="出力 2 3" xfId="149"/>
    <cellStyle name="説明文 2" xfId="150"/>
    <cellStyle name="説明文 2 2" xfId="151"/>
    <cellStyle name="説明文 2 3" xfId="152"/>
    <cellStyle name="通貨 2" xfId="153"/>
    <cellStyle name="通貨 2 2" xfId="154"/>
    <cellStyle name="通貨 3" xfId="155"/>
    <cellStyle name="入力 2" xfId="156"/>
    <cellStyle name="入力 2 2" xfId="157"/>
    <cellStyle name="入力 2 3" xfId="158"/>
    <cellStyle name="標準" xfId="0" builtinId="0"/>
    <cellStyle name="標準 10" xfId="159"/>
    <cellStyle name="標準 11" xfId="160"/>
    <cellStyle name="標準 11 2" xfId="161"/>
    <cellStyle name="標準 11 2 2" xfId="162"/>
    <cellStyle name="標準 12" xfId="163"/>
    <cellStyle name="標準 12 2" xfId="164"/>
    <cellStyle name="標準 13" xfId="165"/>
    <cellStyle name="標準 14" xfId="166"/>
    <cellStyle name="標準 15" xfId="167"/>
    <cellStyle name="標準 16" xfId="168"/>
    <cellStyle name="標準 17" xfId="169"/>
    <cellStyle name="標準 2" xfId="170"/>
    <cellStyle name="標準 2 10" xfId="171"/>
    <cellStyle name="標準 2 11" xfId="172"/>
    <cellStyle name="標準 2 12" xfId="173"/>
    <cellStyle name="標準 2 13" xfId="174"/>
    <cellStyle name="標準 2 2" xfId="175"/>
    <cellStyle name="標準 2 2 2" xfId="176"/>
    <cellStyle name="標準 2 2 3" xfId="177"/>
    <cellStyle name="標準 2 2 4" xfId="178"/>
    <cellStyle name="標準 2 2 5" xfId="179"/>
    <cellStyle name="標準 2 2_コピー第17期　決算説明会資料" xfId="180"/>
    <cellStyle name="標準 2 3" xfId="181"/>
    <cellStyle name="標準 2 4" xfId="182"/>
    <cellStyle name="標準 2 5" xfId="183"/>
    <cellStyle name="標準 2 6" xfId="184"/>
    <cellStyle name="標準 2 7" xfId="185"/>
    <cellStyle name="標準 2 8" xfId="186"/>
    <cellStyle name="標準 2 9" xfId="187"/>
    <cellStyle name="標準 2_コピー第17期　決算説明会資料" xfId="188"/>
    <cellStyle name="標準 3" xfId="189"/>
    <cellStyle name="標準 3 2" xfId="190"/>
    <cellStyle name="標準 3 3" xfId="191"/>
    <cellStyle name="標準 4" xfId="192"/>
    <cellStyle name="標準 4 2" xfId="193"/>
    <cellStyle name="標準 5" xfId="194"/>
    <cellStyle name="標準 6" xfId="195"/>
    <cellStyle name="標準 7" xfId="196"/>
    <cellStyle name="標準 8" xfId="197"/>
    <cellStyle name="標準 9" xfId="198"/>
    <cellStyle name="標準_Sheet" xfId="199"/>
    <cellStyle name="標準_部門別損益総括" xfId="200"/>
    <cellStyle name="良い 2" xfId="201"/>
    <cellStyle name="良い 2 2" xfId="202"/>
    <cellStyle name="良い 2 3" xfId="203"/>
  </cellStyles>
  <dxfs count="0"/>
  <tableStyles count="0" defaultTableStyle="TableStyleMedium9" defaultPivotStyle="PivotStyleLight16"/>
  <colors>
    <mruColors>
      <color rgb="FF00E266"/>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105" width="10.625" style="1" customWidth="1"/>
    <col min="106"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69"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c r="B53" s="70"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c r="A50" s="4" t="s">
        <v>105</v>
      </c>
      <c r="B50" s="1" t="s">
        <v>106</v>
      </c>
    </row>
    <row r="51" spans="1:107" s="23" customFormat="1">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election activeCell="E19" sqref="E19:E20"/>
    </sheetView>
  </sheetViews>
  <sheetFormatPr defaultRowHeight="13.5"/>
  <cols>
    <col min="1" max="4" width="2.75" style="77" customWidth="1"/>
    <col min="5" max="5" width="93.625" style="77" customWidth="1"/>
    <col min="6" max="6" width="13" style="77" customWidth="1"/>
    <col min="7" max="16384" width="9" style="77"/>
  </cols>
  <sheetData>
    <row r="1" spans="1:6" ht="14.25" thickBot="1">
      <c r="B1" s="78"/>
      <c r="C1" s="78"/>
      <c r="D1" s="78"/>
      <c r="E1" s="78"/>
    </row>
    <row r="2" spans="1:6" ht="14.25" thickTop="1">
      <c r="A2" s="79"/>
      <c r="B2" s="80"/>
      <c r="C2" s="80"/>
      <c r="D2" s="80"/>
      <c r="E2" s="81"/>
      <c r="F2" s="80"/>
    </row>
    <row r="3" spans="1:6" ht="17.25">
      <c r="A3" s="79"/>
      <c r="B3" s="80"/>
      <c r="C3" s="82" t="s">
        <v>278</v>
      </c>
      <c r="D3" s="80"/>
      <c r="E3" s="81"/>
      <c r="F3" s="80"/>
    </row>
    <row r="4" spans="1:6">
      <c r="A4" s="79"/>
      <c r="B4" s="80"/>
      <c r="C4" s="80"/>
      <c r="D4" s="80"/>
      <c r="E4" s="81"/>
      <c r="F4" s="80"/>
    </row>
    <row r="5" spans="1:6">
      <c r="A5" s="79"/>
      <c r="B5" s="80"/>
      <c r="C5" s="80"/>
      <c r="D5" s="122" t="s">
        <v>504</v>
      </c>
      <c r="E5" s="81"/>
      <c r="F5" s="80"/>
    </row>
    <row r="6" spans="1:6">
      <c r="A6" s="79"/>
      <c r="B6" s="80"/>
      <c r="C6" s="80"/>
      <c r="D6" s="131" t="s">
        <v>279</v>
      </c>
      <c r="E6" s="132"/>
      <c r="F6" s="80"/>
    </row>
    <row r="7" spans="1:6" ht="14.25" thickBot="1">
      <c r="A7" s="79"/>
      <c r="B7" s="83"/>
      <c r="C7" s="84"/>
      <c r="D7" s="84"/>
      <c r="E7" s="85"/>
      <c r="F7" s="80"/>
    </row>
    <row r="8" spans="1:6" ht="14.25" thickTop="1">
      <c r="F8" s="86"/>
    </row>
    <row r="10" spans="1:6" ht="27.75" customHeight="1">
      <c r="D10" s="87"/>
    </row>
    <row r="11" spans="1:6" ht="14.25" customHeight="1"/>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L44"/>
  <sheetViews>
    <sheetView tabSelected="1" zoomScaleNormal="100" workbookViewId="0">
      <pane xSplit="2" ySplit="3" topLeftCell="C4" activePane="bottomRight" state="frozen"/>
      <selection pane="topRight" activeCell="C1" sqref="C1"/>
      <selection pane="bottomLeft" activeCell="A4" sqref="A4"/>
      <selection pane="bottomRight" activeCell="G35" sqref="G35"/>
    </sheetView>
  </sheetViews>
  <sheetFormatPr defaultRowHeight="11.25"/>
  <cols>
    <col min="1" max="1" width="4.5" style="1" customWidth="1"/>
    <col min="2" max="2" width="20" style="1" customWidth="1"/>
    <col min="3" max="6" width="10.625" style="1" customWidth="1"/>
    <col min="7" max="7" width="11" style="1" customWidth="1"/>
    <col min="8" max="16" width="10.625" style="1" customWidth="1"/>
    <col min="17" max="36" width="10.75" style="1" customWidth="1"/>
    <col min="37" max="113" width="10.625" style="1" customWidth="1"/>
    <col min="114" max="114" width="13.625" style="1" customWidth="1"/>
    <col min="115" max="115" width="11" style="1" bestFit="1" customWidth="1"/>
    <col min="116" max="116" width="12.125" style="1" customWidth="1"/>
    <col min="117" max="16384" width="9" style="1"/>
  </cols>
  <sheetData>
    <row r="1" spans="2:113">
      <c r="B1" s="1" t="s">
        <v>505</v>
      </c>
    </row>
    <row r="2" spans="2:113">
      <c r="B2" s="104" t="s">
        <v>362</v>
      </c>
      <c r="C2" s="118" t="s">
        <v>286</v>
      </c>
      <c r="D2" s="118" t="s">
        <v>287</v>
      </c>
      <c r="E2" s="118" t="s">
        <v>288</v>
      </c>
      <c r="F2" s="118" t="s">
        <v>289</v>
      </c>
      <c r="G2" s="118" t="s">
        <v>290</v>
      </c>
      <c r="H2" s="118" t="s">
        <v>291</v>
      </c>
      <c r="I2" s="118" t="s">
        <v>292</v>
      </c>
      <c r="J2" s="118" t="s">
        <v>293</v>
      </c>
      <c r="K2" s="118" t="s">
        <v>294</v>
      </c>
      <c r="L2" s="118" t="s">
        <v>295</v>
      </c>
      <c r="M2" s="118" t="s">
        <v>296</v>
      </c>
      <c r="N2" s="118" t="s">
        <v>297</v>
      </c>
      <c r="O2" s="118" t="s">
        <v>298</v>
      </c>
      <c r="P2" s="118" t="s">
        <v>299</v>
      </c>
      <c r="Q2" s="118" t="s">
        <v>300</v>
      </c>
      <c r="R2" s="118" t="s">
        <v>301</v>
      </c>
      <c r="S2" s="118" t="s">
        <v>302</v>
      </c>
      <c r="T2" s="118" t="s">
        <v>303</v>
      </c>
      <c r="U2" s="118" t="s">
        <v>304</v>
      </c>
      <c r="V2" s="118" t="s">
        <v>435</v>
      </c>
      <c r="W2" s="118" t="s">
        <v>436</v>
      </c>
      <c r="X2" s="118" t="s">
        <v>437</v>
      </c>
      <c r="Y2" s="118" t="s">
        <v>442</v>
      </c>
      <c r="Z2" s="118" t="s">
        <v>446</v>
      </c>
      <c r="AA2" s="118" t="s">
        <v>459</v>
      </c>
      <c r="AB2" s="118" t="s">
        <v>460</v>
      </c>
      <c r="AC2" s="118" t="s">
        <v>470</v>
      </c>
      <c r="AD2" s="118" t="s">
        <v>478</v>
      </c>
      <c r="AE2" s="118" t="s">
        <v>479</v>
      </c>
      <c r="AF2" s="118" t="s">
        <v>481</v>
      </c>
      <c r="AG2" s="118" t="s">
        <v>489</v>
      </c>
      <c r="AH2" s="118" t="s">
        <v>492</v>
      </c>
      <c r="AI2" s="118" t="s">
        <v>507</v>
      </c>
      <c r="AJ2" s="102" t="s">
        <v>305</v>
      </c>
      <c r="AK2" s="102" t="s">
        <v>306</v>
      </c>
      <c r="AL2" s="102" t="s">
        <v>307</v>
      </c>
      <c r="AM2" s="102" t="s">
        <v>308</v>
      </c>
      <c r="AN2" s="102" t="s">
        <v>309</v>
      </c>
      <c r="AO2" s="102" t="s">
        <v>310</v>
      </c>
      <c r="AP2" s="102" t="s">
        <v>311</v>
      </c>
      <c r="AQ2" s="102" t="s">
        <v>312</v>
      </c>
      <c r="AR2" s="102" t="s">
        <v>313</v>
      </c>
      <c r="AS2" s="102" t="s">
        <v>314</v>
      </c>
      <c r="AT2" s="102" t="s">
        <v>315</v>
      </c>
      <c r="AU2" s="102" t="s">
        <v>316</v>
      </c>
      <c r="AV2" s="102" t="s">
        <v>317</v>
      </c>
      <c r="AW2" s="102" t="s">
        <v>318</v>
      </c>
      <c r="AX2" s="102" t="s">
        <v>319</v>
      </c>
      <c r="AY2" s="102" t="s">
        <v>320</v>
      </c>
      <c r="AZ2" s="102" t="s">
        <v>321</v>
      </c>
      <c r="BA2" s="102" t="s">
        <v>322</v>
      </c>
      <c r="BB2" s="102" t="s">
        <v>323</v>
      </c>
      <c r="BC2" s="102" t="s">
        <v>324</v>
      </c>
      <c r="BD2" s="102" t="s">
        <v>325</v>
      </c>
      <c r="BE2" s="102" t="s">
        <v>326</v>
      </c>
      <c r="BF2" s="102" t="s">
        <v>327</v>
      </c>
      <c r="BG2" s="102" t="s">
        <v>328</v>
      </c>
      <c r="BH2" s="126" t="s">
        <v>329</v>
      </c>
      <c r="BI2" s="102" t="s">
        <v>330</v>
      </c>
      <c r="BJ2" s="102" t="s">
        <v>331</v>
      </c>
      <c r="BK2" s="102" t="s">
        <v>332</v>
      </c>
      <c r="BL2" s="102" t="s">
        <v>333</v>
      </c>
      <c r="BM2" s="102" t="s">
        <v>334</v>
      </c>
      <c r="BN2" s="102" t="s">
        <v>335</v>
      </c>
      <c r="BO2" s="102" t="s">
        <v>336</v>
      </c>
      <c r="BP2" s="102" t="s">
        <v>337</v>
      </c>
      <c r="BQ2" s="102" t="s">
        <v>338</v>
      </c>
      <c r="BR2" s="102" t="s">
        <v>339</v>
      </c>
      <c r="BS2" s="102" t="s">
        <v>340</v>
      </c>
      <c r="BT2" s="102" t="s">
        <v>341</v>
      </c>
      <c r="BU2" s="102" t="s">
        <v>342</v>
      </c>
      <c r="BV2" s="102" t="s">
        <v>343</v>
      </c>
      <c r="BW2" s="102" t="s">
        <v>344</v>
      </c>
      <c r="BX2" s="102" t="s">
        <v>345</v>
      </c>
      <c r="BY2" s="102" t="s">
        <v>346</v>
      </c>
      <c r="BZ2" s="102" t="s">
        <v>347</v>
      </c>
      <c r="CA2" s="102" t="s">
        <v>348</v>
      </c>
      <c r="CB2" s="102" t="s">
        <v>349</v>
      </c>
      <c r="CC2" s="102" t="s">
        <v>350</v>
      </c>
      <c r="CD2" s="102" t="s">
        <v>351</v>
      </c>
      <c r="CE2" s="102" t="s">
        <v>352</v>
      </c>
      <c r="CF2" s="102" t="s">
        <v>353</v>
      </c>
      <c r="CG2" s="102" t="s">
        <v>354</v>
      </c>
      <c r="CH2" s="102" t="s">
        <v>355</v>
      </c>
      <c r="CI2" s="102" t="s">
        <v>356</v>
      </c>
      <c r="CJ2" s="102" t="s">
        <v>357</v>
      </c>
      <c r="CK2" s="102" t="s">
        <v>358</v>
      </c>
      <c r="CL2" s="102" t="s">
        <v>360</v>
      </c>
      <c r="CM2" s="102" t="s">
        <v>359</v>
      </c>
      <c r="CN2" s="102" t="s">
        <v>361</v>
      </c>
      <c r="CO2" s="102" t="s">
        <v>440</v>
      </c>
      <c r="CP2" s="102" t="s">
        <v>443</v>
      </c>
      <c r="CQ2" s="102" t="s">
        <v>444</v>
      </c>
      <c r="CR2" s="102" t="s">
        <v>448</v>
      </c>
      <c r="CS2" s="102" t="s">
        <v>452</v>
      </c>
      <c r="CT2" s="102" t="s">
        <v>454</v>
      </c>
      <c r="CU2" s="102" t="s">
        <v>463</v>
      </c>
      <c r="CV2" s="102" t="s">
        <v>464</v>
      </c>
      <c r="CW2" s="102" t="s">
        <v>468</v>
      </c>
      <c r="CX2" s="102" t="s">
        <v>472</v>
      </c>
      <c r="CY2" s="102" t="s">
        <v>475</v>
      </c>
      <c r="CZ2" s="102" t="s">
        <v>483</v>
      </c>
      <c r="DA2" s="102" t="s">
        <v>484</v>
      </c>
      <c r="DB2" s="102" t="s">
        <v>485</v>
      </c>
      <c r="DC2" s="102" t="s">
        <v>496</v>
      </c>
      <c r="DD2" s="102" t="s">
        <v>497</v>
      </c>
      <c r="DE2" s="102" t="s">
        <v>498</v>
      </c>
      <c r="DF2" s="102" t="s">
        <v>502</v>
      </c>
      <c r="DG2" s="102" t="s">
        <v>509</v>
      </c>
      <c r="DH2" s="128" t="s">
        <v>512</v>
      </c>
      <c r="DI2" s="104"/>
    </row>
    <row r="3" spans="2:113" s="23" customFormat="1" ht="24.75" customHeight="1">
      <c r="B3" s="105" t="s">
        <v>363</v>
      </c>
      <c r="C3" s="119" t="s">
        <v>364</v>
      </c>
      <c r="D3" s="119" t="s">
        <v>376</v>
      </c>
      <c r="E3" s="119" t="s">
        <v>377</v>
      </c>
      <c r="F3" s="119" t="s">
        <v>467</v>
      </c>
      <c r="G3" s="119" t="s">
        <v>378</v>
      </c>
      <c r="H3" s="119" t="s">
        <v>495</v>
      </c>
      <c r="I3" s="119" t="s">
        <v>445</v>
      </c>
      <c r="J3" s="119" t="s">
        <v>365</v>
      </c>
      <c r="K3" s="119" t="s">
        <v>366</v>
      </c>
      <c r="L3" s="119" t="s">
        <v>367</v>
      </c>
      <c r="M3" s="119" t="s">
        <v>368</v>
      </c>
      <c r="N3" s="119" t="s">
        <v>379</v>
      </c>
      <c r="O3" s="119" t="s">
        <v>380</v>
      </c>
      <c r="P3" s="119" t="s">
        <v>369</v>
      </c>
      <c r="Q3" s="119" t="s">
        <v>381</v>
      </c>
      <c r="R3" s="119" t="s">
        <v>370</v>
      </c>
      <c r="S3" s="119" t="s">
        <v>382</v>
      </c>
      <c r="T3" s="119" t="s">
        <v>383</v>
      </c>
      <c r="U3" s="119" t="s">
        <v>384</v>
      </c>
      <c r="V3" s="119" t="s">
        <v>457</v>
      </c>
      <c r="W3" s="119" t="s">
        <v>438</v>
      </c>
      <c r="X3" s="119" t="s">
        <v>439</v>
      </c>
      <c r="Y3" s="119" t="s">
        <v>458</v>
      </c>
      <c r="Z3" s="119" t="s">
        <v>447</v>
      </c>
      <c r="AA3" s="119" t="s">
        <v>462</v>
      </c>
      <c r="AB3" s="119" t="s">
        <v>461</v>
      </c>
      <c r="AC3" s="119" t="s">
        <v>471</v>
      </c>
      <c r="AD3" s="119" t="s">
        <v>494</v>
      </c>
      <c r="AE3" s="119" t="s">
        <v>480</v>
      </c>
      <c r="AF3" s="119" t="s">
        <v>482</v>
      </c>
      <c r="AG3" s="119" t="s">
        <v>490</v>
      </c>
      <c r="AH3" s="119" t="s">
        <v>493</v>
      </c>
      <c r="AI3" s="119" t="s">
        <v>508</v>
      </c>
      <c r="AJ3" s="103" t="s">
        <v>385</v>
      </c>
      <c r="AK3" s="103" t="s">
        <v>386</v>
      </c>
      <c r="AL3" s="103" t="s">
        <v>387</v>
      </c>
      <c r="AM3" s="103" t="s">
        <v>388</v>
      </c>
      <c r="AN3" s="103" t="s">
        <v>389</v>
      </c>
      <c r="AO3" s="103" t="s">
        <v>390</v>
      </c>
      <c r="AP3" s="103" t="s">
        <v>391</v>
      </c>
      <c r="AQ3" s="103" t="s">
        <v>392</v>
      </c>
      <c r="AR3" s="103" t="s">
        <v>393</v>
      </c>
      <c r="AS3" s="103" t="s">
        <v>394</v>
      </c>
      <c r="AT3" s="103" t="s">
        <v>395</v>
      </c>
      <c r="AU3" s="103" t="s">
        <v>396</v>
      </c>
      <c r="AV3" s="103" t="s">
        <v>397</v>
      </c>
      <c r="AW3" s="103" t="s">
        <v>398</v>
      </c>
      <c r="AX3" s="103" t="s">
        <v>399</v>
      </c>
      <c r="AY3" s="103" t="s">
        <v>400</v>
      </c>
      <c r="AZ3" s="103" t="s">
        <v>401</v>
      </c>
      <c r="BA3" s="103" t="s">
        <v>402</v>
      </c>
      <c r="BB3" s="103" t="s">
        <v>403</v>
      </c>
      <c r="BC3" s="103" t="s">
        <v>404</v>
      </c>
      <c r="BD3" s="103" t="s">
        <v>405</v>
      </c>
      <c r="BE3" s="103" t="s">
        <v>406</v>
      </c>
      <c r="BF3" s="103" t="s">
        <v>407</v>
      </c>
      <c r="BG3" s="103" t="s">
        <v>408</v>
      </c>
      <c r="BH3" s="127" t="s">
        <v>409</v>
      </c>
      <c r="BI3" s="103" t="s">
        <v>371</v>
      </c>
      <c r="BJ3" s="103" t="s">
        <v>410</v>
      </c>
      <c r="BK3" s="103" t="s">
        <v>411</v>
      </c>
      <c r="BL3" s="103" t="s">
        <v>412</v>
      </c>
      <c r="BM3" s="103" t="s">
        <v>413</v>
      </c>
      <c r="BN3" s="103" t="s">
        <v>414</v>
      </c>
      <c r="BO3" s="103" t="s">
        <v>415</v>
      </c>
      <c r="BP3" s="103" t="s">
        <v>456</v>
      </c>
      <c r="BQ3" s="103" t="s">
        <v>416</v>
      </c>
      <c r="BR3" s="103" t="s">
        <v>417</v>
      </c>
      <c r="BS3" s="103" t="s">
        <v>476</v>
      </c>
      <c r="BT3" s="103" t="s">
        <v>418</v>
      </c>
      <c r="BU3" s="103" t="s">
        <v>372</v>
      </c>
      <c r="BV3" s="103" t="s">
        <v>419</v>
      </c>
      <c r="BW3" s="103" t="s">
        <v>420</v>
      </c>
      <c r="BX3" s="103" t="s">
        <v>421</v>
      </c>
      <c r="BY3" s="103" t="s">
        <v>422</v>
      </c>
      <c r="BZ3" s="103" t="s">
        <v>423</v>
      </c>
      <c r="CA3" s="103" t="s">
        <v>424</v>
      </c>
      <c r="CB3" s="103" t="s">
        <v>425</v>
      </c>
      <c r="CC3" s="103" t="s">
        <v>426</v>
      </c>
      <c r="CD3" s="103" t="s">
        <v>427</v>
      </c>
      <c r="CE3" s="103" t="s">
        <v>428</v>
      </c>
      <c r="CF3" s="103" t="s">
        <v>429</v>
      </c>
      <c r="CG3" s="103" t="s">
        <v>430</v>
      </c>
      <c r="CH3" s="103" t="s">
        <v>431</v>
      </c>
      <c r="CI3" s="103" t="s">
        <v>432</v>
      </c>
      <c r="CJ3" s="103" t="s">
        <v>433</v>
      </c>
      <c r="CK3" s="103" t="s">
        <v>434</v>
      </c>
      <c r="CL3" s="103" t="s">
        <v>375</v>
      </c>
      <c r="CM3" s="103" t="s">
        <v>374</v>
      </c>
      <c r="CN3" s="103" t="s">
        <v>373</v>
      </c>
      <c r="CO3" s="103" t="s">
        <v>441</v>
      </c>
      <c r="CP3" s="103" t="s">
        <v>449</v>
      </c>
      <c r="CQ3" s="103" t="s">
        <v>450</v>
      </c>
      <c r="CR3" s="103" t="s">
        <v>451</v>
      </c>
      <c r="CS3" s="103" t="s">
        <v>453</v>
      </c>
      <c r="CT3" s="103" t="s">
        <v>455</v>
      </c>
      <c r="CU3" s="103" t="s">
        <v>465</v>
      </c>
      <c r="CV3" s="103" t="s">
        <v>466</v>
      </c>
      <c r="CW3" s="103" t="s">
        <v>469</v>
      </c>
      <c r="CX3" s="103" t="s">
        <v>473</v>
      </c>
      <c r="CY3" s="103" t="s">
        <v>474</v>
      </c>
      <c r="CZ3" s="103" t="s">
        <v>486</v>
      </c>
      <c r="DA3" s="103" t="s">
        <v>487</v>
      </c>
      <c r="DB3" s="103" t="s">
        <v>488</v>
      </c>
      <c r="DC3" s="103" t="s">
        <v>499</v>
      </c>
      <c r="DD3" s="103" t="s">
        <v>500</v>
      </c>
      <c r="DE3" s="103" t="s">
        <v>501</v>
      </c>
      <c r="DF3" s="103" t="s">
        <v>503</v>
      </c>
      <c r="DG3" s="103" t="s">
        <v>510</v>
      </c>
      <c r="DH3" s="103" t="s">
        <v>511</v>
      </c>
      <c r="DI3" s="113" t="s">
        <v>92</v>
      </c>
    </row>
    <row r="4" spans="2:113" s="23" customFormat="1">
      <c r="B4" s="106" t="s">
        <v>280</v>
      </c>
      <c r="C4" s="22">
        <v>182</v>
      </c>
      <c r="D4" s="22">
        <v>182</v>
      </c>
      <c r="E4" s="22">
        <v>182</v>
      </c>
      <c r="F4" s="22">
        <v>182</v>
      </c>
      <c r="G4" s="22">
        <v>182</v>
      </c>
      <c r="H4" s="22">
        <v>182</v>
      </c>
      <c r="I4" s="22">
        <v>182</v>
      </c>
      <c r="J4" s="22">
        <v>182</v>
      </c>
      <c r="K4" s="22">
        <v>182</v>
      </c>
      <c r="L4" s="22">
        <v>182</v>
      </c>
      <c r="M4" s="22">
        <v>182</v>
      </c>
      <c r="N4" s="22">
        <v>182</v>
      </c>
      <c r="O4" s="22">
        <v>182</v>
      </c>
      <c r="P4" s="22">
        <v>182</v>
      </c>
      <c r="Q4" s="22">
        <v>182</v>
      </c>
      <c r="R4" s="22">
        <v>182</v>
      </c>
      <c r="S4" s="22">
        <v>182</v>
      </c>
      <c r="T4" s="22">
        <v>182</v>
      </c>
      <c r="U4" s="22">
        <v>182</v>
      </c>
      <c r="V4" s="22">
        <v>182</v>
      </c>
      <c r="W4" s="22">
        <v>182</v>
      </c>
      <c r="X4" s="22">
        <v>182</v>
      </c>
      <c r="Y4" s="22">
        <v>182</v>
      </c>
      <c r="Z4" s="22">
        <v>182</v>
      </c>
      <c r="AA4" s="22">
        <v>182</v>
      </c>
      <c r="AB4" s="22">
        <v>182</v>
      </c>
      <c r="AC4" s="22">
        <v>182</v>
      </c>
      <c r="AD4" s="22">
        <v>182</v>
      </c>
      <c r="AE4" s="22">
        <v>182</v>
      </c>
      <c r="AF4" s="22">
        <v>182</v>
      </c>
      <c r="AG4" s="22">
        <v>182</v>
      </c>
      <c r="AH4" s="22">
        <v>182</v>
      </c>
      <c r="AI4" s="22">
        <v>166</v>
      </c>
      <c r="AJ4" s="22">
        <v>182</v>
      </c>
      <c r="AK4" s="22">
        <v>182</v>
      </c>
      <c r="AL4" s="22">
        <v>182</v>
      </c>
      <c r="AM4" s="22">
        <v>182</v>
      </c>
      <c r="AN4" s="22">
        <v>182</v>
      </c>
      <c r="AO4" s="22">
        <v>182</v>
      </c>
      <c r="AP4" s="22">
        <v>182</v>
      </c>
      <c r="AQ4" s="22">
        <v>182</v>
      </c>
      <c r="AR4" s="22">
        <v>182</v>
      </c>
      <c r="AS4" s="22">
        <v>182</v>
      </c>
      <c r="AT4" s="22">
        <v>182</v>
      </c>
      <c r="AU4" s="22">
        <v>182</v>
      </c>
      <c r="AV4" s="22">
        <v>182</v>
      </c>
      <c r="AW4" s="22">
        <v>182</v>
      </c>
      <c r="AX4" s="22">
        <v>182</v>
      </c>
      <c r="AY4" s="22">
        <v>182</v>
      </c>
      <c r="AZ4" s="22">
        <v>182</v>
      </c>
      <c r="BA4" s="22">
        <v>182</v>
      </c>
      <c r="BB4" s="22">
        <v>182</v>
      </c>
      <c r="BC4" s="22">
        <v>182</v>
      </c>
      <c r="BD4" s="22">
        <v>182</v>
      </c>
      <c r="BE4" s="22">
        <v>182</v>
      </c>
      <c r="BF4" s="22">
        <v>182</v>
      </c>
      <c r="BG4" s="22">
        <v>182</v>
      </c>
      <c r="BH4" s="22">
        <v>53</v>
      </c>
      <c r="BI4" s="22">
        <v>182</v>
      </c>
      <c r="BJ4" s="22">
        <v>182</v>
      </c>
      <c r="BK4" s="22">
        <v>182</v>
      </c>
      <c r="BL4" s="22">
        <v>182</v>
      </c>
      <c r="BM4" s="22">
        <v>182</v>
      </c>
      <c r="BN4" s="22">
        <v>182</v>
      </c>
      <c r="BO4" s="22">
        <v>182</v>
      </c>
      <c r="BP4" s="22">
        <v>182</v>
      </c>
      <c r="BQ4" s="22">
        <v>182</v>
      </c>
      <c r="BR4" s="22">
        <v>182</v>
      </c>
      <c r="BS4" s="22">
        <v>182</v>
      </c>
      <c r="BT4" s="22">
        <v>182</v>
      </c>
      <c r="BU4" s="22">
        <v>182</v>
      </c>
      <c r="BV4" s="22">
        <v>182</v>
      </c>
      <c r="BW4" s="22">
        <v>182</v>
      </c>
      <c r="BX4" s="22">
        <v>182</v>
      </c>
      <c r="BY4" s="22">
        <v>182</v>
      </c>
      <c r="BZ4" s="22">
        <v>182</v>
      </c>
      <c r="CA4" s="22">
        <v>182</v>
      </c>
      <c r="CB4" s="22">
        <v>182</v>
      </c>
      <c r="CC4" s="22">
        <v>182</v>
      </c>
      <c r="CD4" s="22">
        <v>182</v>
      </c>
      <c r="CE4" s="22">
        <v>182</v>
      </c>
      <c r="CF4" s="22">
        <v>182</v>
      </c>
      <c r="CG4" s="22">
        <v>182</v>
      </c>
      <c r="CH4" s="22">
        <v>182</v>
      </c>
      <c r="CI4" s="22">
        <v>182</v>
      </c>
      <c r="CJ4" s="22">
        <v>182</v>
      </c>
      <c r="CK4" s="22">
        <v>182</v>
      </c>
      <c r="CL4" s="22">
        <v>182</v>
      </c>
      <c r="CM4" s="22">
        <v>182</v>
      </c>
      <c r="CN4" s="22">
        <v>182</v>
      </c>
      <c r="CO4" s="22">
        <v>182</v>
      </c>
      <c r="CP4" s="22">
        <v>182</v>
      </c>
      <c r="CQ4" s="22">
        <v>182</v>
      </c>
      <c r="CR4" s="22">
        <v>182</v>
      </c>
      <c r="CS4" s="22">
        <v>182</v>
      </c>
      <c r="CT4" s="22">
        <v>182</v>
      </c>
      <c r="CU4" s="22">
        <v>182</v>
      </c>
      <c r="CV4" s="22">
        <v>182</v>
      </c>
      <c r="CW4" s="22">
        <v>182</v>
      </c>
      <c r="CX4" s="22">
        <v>182</v>
      </c>
      <c r="CY4" s="22">
        <v>182</v>
      </c>
      <c r="CZ4" s="22">
        <v>182</v>
      </c>
      <c r="DA4" s="22">
        <v>182</v>
      </c>
      <c r="DB4" s="22">
        <v>182</v>
      </c>
      <c r="DC4" s="22">
        <v>182</v>
      </c>
      <c r="DD4" s="22">
        <v>182</v>
      </c>
      <c r="DE4" s="22">
        <v>182</v>
      </c>
      <c r="DF4" s="22">
        <v>182</v>
      </c>
      <c r="DG4" s="22">
        <v>69</v>
      </c>
      <c r="DH4" s="22">
        <v>69</v>
      </c>
      <c r="DI4" s="114"/>
    </row>
    <row r="5" spans="2:113">
      <c r="B5" s="107" t="s">
        <v>93</v>
      </c>
      <c r="C5" s="16">
        <v>53051662</v>
      </c>
      <c r="D5" s="16">
        <v>78408591</v>
      </c>
      <c r="E5" s="16">
        <v>51855890</v>
      </c>
      <c r="F5" s="16">
        <v>73230412</v>
      </c>
      <c r="G5" s="16">
        <v>53227074</v>
      </c>
      <c r="H5" s="16">
        <v>60205920</v>
      </c>
      <c r="I5" s="16">
        <v>69139890</v>
      </c>
      <c r="J5" s="16">
        <v>29600024</v>
      </c>
      <c r="K5" s="16">
        <v>90966000</v>
      </c>
      <c r="L5" s="16">
        <v>115331772</v>
      </c>
      <c r="M5" s="16">
        <v>6883181</v>
      </c>
      <c r="N5" s="16">
        <v>38082240</v>
      </c>
      <c r="O5" s="16">
        <v>46092222</v>
      </c>
      <c r="P5" s="16">
        <v>200809320</v>
      </c>
      <c r="Q5" s="16">
        <v>129128614</v>
      </c>
      <c r="R5" s="16">
        <v>78889629</v>
      </c>
      <c r="S5" s="16">
        <v>292400322</v>
      </c>
      <c r="T5" s="16">
        <v>77696203</v>
      </c>
      <c r="U5" s="16">
        <v>124128339</v>
      </c>
      <c r="V5" s="16">
        <v>117874464</v>
      </c>
      <c r="W5" s="16">
        <v>66772575</v>
      </c>
      <c r="X5" s="96">
        <v>86625695</v>
      </c>
      <c r="Y5" s="96">
        <v>102043794</v>
      </c>
      <c r="Z5" s="96">
        <v>82778058</v>
      </c>
      <c r="AA5" s="96">
        <v>105186880</v>
      </c>
      <c r="AB5" s="96">
        <v>64737728</v>
      </c>
      <c r="AC5" s="123" t="s">
        <v>477</v>
      </c>
      <c r="AD5" s="96">
        <v>56734812</v>
      </c>
      <c r="AE5" s="96">
        <v>63455780</v>
      </c>
      <c r="AF5" s="96">
        <v>80751375</v>
      </c>
      <c r="AG5" s="96">
        <v>67971030</v>
      </c>
      <c r="AH5" s="96">
        <v>73065838</v>
      </c>
      <c r="AI5" s="96">
        <v>60821925</v>
      </c>
      <c r="AJ5" s="16">
        <v>17280000</v>
      </c>
      <c r="AK5" s="16">
        <v>19540449</v>
      </c>
      <c r="AL5" s="16">
        <v>23266405</v>
      </c>
      <c r="AM5" s="16">
        <v>109800685</v>
      </c>
      <c r="AN5" s="16">
        <v>41090542</v>
      </c>
      <c r="AO5" s="16">
        <v>34589144</v>
      </c>
      <c r="AP5" s="16">
        <v>26312700</v>
      </c>
      <c r="AQ5" s="16">
        <v>35810348</v>
      </c>
      <c r="AR5" s="16">
        <v>39027401</v>
      </c>
      <c r="AS5" s="16">
        <v>24043898</v>
      </c>
      <c r="AT5" s="16">
        <v>108845454</v>
      </c>
      <c r="AU5" s="16">
        <v>28025416</v>
      </c>
      <c r="AV5" s="16">
        <v>31824443</v>
      </c>
      <c r="AW5" s="16">
        <v>31157807</v>
      </c>
      <c r="AX5" s="16">
        <v>30956021</v>
      </c>
      <c r="AY5" s="16">
        <v>122307137</v>
      </c>
      <c r="AZ5" s="16">
        <v>79432234</v>
      </c>
      <c r="BA5" s="16">
        <v>55399613</v>
      </c>
      <c r="BB5" s="16">
        <v>39307483</v>
      </c>
      <c r="BC5" s="16">
        <v>35564322</v>
      </c>
      <c r="BD5" s="16">
        <v>29432881</v>
      </c>
      <c r="BE5" s="16">
        <v>29650215</v>
      </c>
      <c r="BF5" s="16">
        <v>21447444</v>
      </c>
      <c r="BG5" s="16">
        <v>31306385</v>
      </c>
      <c r="BH5" s="16">
        <v>7223102</v>
      </c>
      <c r="BI5" s="16">
        <v>23755100</v>
      </c>
      <c r="BJ5" s="16">
        <v>49328002</v>
      </c>
      <c r="BK5" s="16">
        <v>56595035</v>
      </c>
      <c r="BL5" s="16">
        <v>27893469</v>
      </c>
      <c r="BM5" s="16">
        <v>29486264</v>
      </c>
      <c r="BN5" s="16">
        <v>197934305</v>
      </c>
      <c r="BO5" s="16">
        <v>18028231</v>
      </c>
      <c r="BP5" s="16">
        <v>22881000</v>
      </c>
      <c r="BQ5" s="16">
        <v>24976101</v>
      </c>
      <c r="BR5" s="16">
        <v>73945498</v>
      </c>
      <c r="BS5" s="16">
        <v>17565366</v>
      </c>
      <c r="BT5" s="16">
        <v>66418598</v>
      </c>
      <c r="BU5" s="16">
        <v>28429700</v>
      </c>
      <c r="BV5" s="16">
        <v>31568200</v>
      </c>
      <c r="BW5" s="16">
        <v>19978401</v>
      </c>
      <c r="BX5" s="16">
        <v>31203348</v>
      </c>
      <c r="BY5" s="16">
        <v>28583772</v>
      </c>
      <c r="BZ5" s="16">
        <v>40703902</v>
      </c>
      <c r="CA5" s="16">
        <v>21230573</v>
      </c>
      <c r="CB5" s="16">
        <v>65059266</v>
      </c>
      <c r="CC5" s="16">
        <v>38285133</v>
      </c>
      <c r="CD5" s="16">
        <v>45363802</v>
      </c>
      <c r="CE5" s="16">
        <v>21144401</v>
      </c>
      <c r="CF5" s="16">
        <v>36108731</v>
      </c>
      <c r="CG5" s="16">
        <v>30277800</v>
      </c>
      <c r="CH5" s="16">
        <v>18230846</v>
      </c>
      <c r="CI5" s="54">
        <v>25320250</v>
      </c>
      <c r="CJ5" s="16">
        <v>37741900</v>
      </c>
      <c r="CK5" s="16">
        <v>30346961</v>
      </c>
      <c r="CL5" s="16">
        <v>72570713</v>
      </c>
      <c r="CM5" s="16">
        <v>30428360</v>
      </c>
      <c r="CN5" s="16">
        <v>36298767</v>
      </c>
      <c r="CO5" s="16">
        <v>62383199</v>
      </c>
      <c r="CP5" s="96">
        <v>40644995</v>
      </c>
      <c r="CQ5" s="96">
        <v>25508213</v>
      </c>
      <c r="CR5" s="96">
        <v>56449023</v>
      </c>
      <c r="CS5" s="96">
        <v>55647690</v>
      </c>
      <c r="CT5" s="96">
        <v>52101502</v>
      </c>
      <c r="CU5" s="96">
        <v>27198546</v>
      </c>
      <c r="CV5" s="96">
        <v>24642569</v>
      </c>
      <c r="CW5" s="96">
        <v>39474000</v>
      </c>
      <c r="CX5" s="96">
        <v>48272176</v>
      </c>
      <c r="CY5" s="96">
        <v>31569620</v>
      </c>
      <c r="CZ5" s="96">
        <v>29297275</v>
      </c>
      <c r="DA5" s="96">
        <v>27635103</v>
      </c>
      <c r="DB5" s="96">
        <v>25547622</v>
      </c>
      <c r="DC5" s="96">
        <v>31454931</v>
      </c>
      <c r="DD5" s="96">
        <v>36533900</v>
      </c>
      <c r="DE5" s="96">
        <v>25775786</v>
      </c>
      <c r="DF5" s="96">
        <v>31054900</v>
      </c>
      <c r="DG5" s="96">
        <v>14428855</v>
      </c>
      <c r="DH5" s="96">
        <v>15640366</v>
      </c>
      <c r="DI5" s="115">
        <v>5831007500</v>
      </c>
    </row>
    <row r="6" spans="2:113" ht="13.5" customHeight="1">
      <c r="B6" s="108" t="s">
        <v>108</v>
      </c>
      <c r="C6" s="17">
        <v>4981213</v>
      </c>
      <c r="D6" s="17">
        <v>6343668</v>
      </c>
      <c r="E6" s="17">
        <v>4217518</v>
      </c>
      <c r="F6" s="17">
        <v>4244988</v>
      </c>
      <c r="G6" s="17">
        <v>7354764</v>
      </c>
      <c r="H6" s="17">
        <v>7140942</v>
      </c>
      <c r="I6" s="17">
        <v>6726551</v>
      </c>
      <c r="J6" s="17">
        <v>1858670</v>
      </c>
      <c r="K6" s="17">
        <v>5378364</v>
      </c>
      <c r="L6" s="17">
        <v>4769105</v>
      </c>
      <c r="M6" s="17">
        <v>530091</v>
      </c>
      <c r="N6" s="17">
        <v>4431543</v>
      </c>
      <c r="O6" s="17">
        <v>4090455</v>
      </c>
      <c r="P6" s="17">
        <v>6835426</v>
      </c>
      <c r="Q6" s="17">
        <v>13916854</v>
      </c>
      <c r="R6" s="17">
        <v>10830589</v>
      </c>
      <c r="S6" s="17">
        <v>33895569</v>
      </c>
      <c r="T6" s="17">
        <v>13233372</v>
      </c>
      <c r="U6" s="17">
        <v>23196616</v>
      </c>
      <c r="V6" s="17">
        <v>22542487</v>
      </c>
      <c r="W6" s="17">
        <v>5421386</v>
      </c>
      <c r="X6" s="97">
        <v>10240858</v>
      </c>
      <c r="Y6" s="97">
        <v>8376500</v>
      </c>
      <c r="Z6" s="97">
        <v>4440000</v>
      </c>
      <c r="AA6" s="97">
        <v>12705699</v>
      </c>
      <c r="AB6" s="97">
        <v>6815451</v>
      </c>
      <c r="AC6" s="125"/>
      <c r="AD6" s="97">
        <v>5477104</v>
      </c>
      <c r="AE6" s="97">
        <v>5379640</v>
      </c>
      <c r="AF6" s="97">
        <v>11419222</v>
      </c>
      <c r="AG6" s="97">
        <v>8763589</v>
      </c>
      <c r="AH6" s="97">
        <v>7238402</v>
      </c>
      <c r="AI6" s="97">
        <v>14435743</v>
      </c>
      <c r="AJ6" s="17">
        <v>6593</v>
      </c>
      <c r="AK6" s="17">
        <v>605516</v>
      </c>
      <c r="AL6" s="17">
        <v>2506959</v>
      </c>
      <c r="AM6" s="17">
        <v>9613664</v>
      </c>
      <c r="AN6" s="17">
        <v>2084000</v>
      </c>
      <c r="AO6" s="17">
        <v>419824</v>
      </c>
      <c r="AP6" s="17">
        <v>831497</v>
      </c>
      <c r="AQ6" s="17">
        <v>1352000</v>
      </c>
      <c r="AR6" s="17">
        <v>2074769</v>
      </c>
      <c r="AS6" s="17">
        <v>1586299</v>
      </c>
      <c r="AT6" s="17">
        <v>5412732</v>
      </c>
      <c r="AU6" s="17">
        <v>1067099</v>
      </c>
      <c r="AV6" s="17">
        <v>2314666</v>
      </c>
      <c r="AW6" s="17">
        <v>971375</v>
      </c>
      <c r="AX6" s="17">
        <v>1527595</v>
      </c>
      <c r="AY6" s="17">
        <v>10422541</v>
      </c>
      <c r="AZ6" s="17">
        <v>7349513</v>
      </c>
      <c r="BA6" s="17">
        <v>4417187</v>
      </c>
      <c r="BB6" s="17">
        <v>4096926</v>
      </c>
      <c r="BC6" s="17">
        <v>1337000</v>
      </c>
      <c r="BD6" s="17">
        <v>2090986</v>
      </c>
      <c r="BE6" s="17">
        <v>1341138</v>
      </c>
      <c r="BF6" s="17">
        <v>1924750</v>
      </c>
      <c r="BG6" s="17">
        <v>1211810</v>
      </c>
      <c r="BH6" s="17">
        <v>423528</v>
      </c>
      <c r="BI6" s="17">
        <v>301000</v>
      </c>
      <c r="BJ6" s="17">
        <v>1674300</v>
      </c>
      <c r="BK6" s="17">
        <v>2201851</v>
      </c>
      <c r="BL6" s="17">
        <v>1608800</v>
      </c>
      <c r="BM6" s="17">
        <v>1381032</v>
      </c>
      <c r="BN6" s="17">
        <v>10478271</v>
      </c>
      <c r="BO6" s="17">
        <v>764572</v>
      </c>
      <c r="BP6" s="17">
        <v>370000</v>
      </c>
      <c r="BQ6" s="17">
        <v>2147459</v>
      </c>
      <c r="BR6" s="17">
        <v>6463639</v>
      </c>
      <c r="BS6" s="17">
        <v>813088</v>
      </c>
      <c r="BT6" s="17">
        <v>7039961</v>
      </c>
      <c r="BU6" s="17">
        <v>301500</v>
      </c>
      <c r="BV6" s="17">
        <v>648500</v>
      </c>
      <c r="BW6" s="17">
        <v>944250</v>
      </c>
      <c r="BX6" s="17">
        <v>1875839</v>
      </c>
      <c r="BY6" s="17">
        <v>1556360</v>
      </c>
      <c r="BZ6" s="17">
        <v>1411174</v>
      </c>
      <c r="CA6" s="17">
        <v>1423144</v>
      </c>
      <c r="CB6" s="17">
        <v>3869677</v>
      </c>
      <c r="CC6" s="17">
        <v>3476160</v>
      </c>
      <c r="CD6" s="17">
        <v>2082970</v>
      </c>
      <c r="CE6" s="17">
        <v>139000</v>
      </c>
      <c r="CF6" s="17">
        <v>2044917</v>
      </c>
      <c r="CG6" s="17">
        <v>2369468</v>
      </c>
      <c r="CH6" s="17">
        <v>782296</v>
      </c>
      <c r="CI6" s="17">
        <v>1074467</v>
      </c>
      <c r="CJ6" s="17">
        <v>2880783</v>
      </c>
      <c r="CK6" s="17">
        <v>1395397</v>
      </c>
      <c r="CL6" s="17">
        <v>3724161</v>
      </c>
      <c r="CM6" s="17">
        <v>1228000</v>
      </c>
      <c r="CN6" s="17">
        <v>3464400</v>
      </c>
      <c r="CO6" s="17">
        <v>5059639</v>
      </c>
      <c r="CP6" s="97">
        <v>3213246</v>
      </c>
      <c r="CQ6" s="97">
        <v>1728568</v>
      </c>
      <c r="CR6" s="97">
        <v>7261701</v>
      </c>
      <c r="CS6" s="97">
        <v>6961211</v>
      </c>
      <c r="CT6" s="97">
        <v>5425343</v>
      </c>
      <c r="CU6" s="97">
        <v>2218094</v>
      </c>
      <c r="CV6" s="97">
        <v>1617504</v>
      </c>
      <c r="CW6" s="97">
        <v>2060000</v>
      </c>
      <c r="CX6" s="97">
        <v>4656429</v>
      </c>
      <c r="CY6" s="97">
        <v>2757574</v>
      </c>
      <c r="CZ6" s="97">
        <v>1067086</v>
      </c>
      <c r="DA6" s="97">
        <v>1326000</v>
      </c>
      <c r="DB6" s="97">
        <v>1583427</v>
      </c>
      <c r="DC6" s="97">
        <v>2349972</v>
      </c>
      <c r="DD6" s="97">
        <v>4376800</v>
      </c>
      <c r="DE6" s="97">
        <v>2145000</v>
      </c>
      <c r="DF6" s="97">
        <v>3899708</v>
      </c>
      <c r="DG6" s="97">
        <v>3912707</v>
      </c>
      <c r="DH6" s="97">
        <v>5160619</v>
      </c>
      <c r="DI6" s="116">
        <v>494939410</v>
      </c>
    </row>
    <row r="7" spans="2:113" ht="13.5" customHeight="1">
      <c r="B7" s="106" t="s">
        <v>281</v>
      </c>
      <c r="C7" s="18">
        <v>58032875</v>
      </c>
      <c r="D7" s="18">
        <v>84752259</v>
      </c>
      <c r="E7" s="18">
        <v>56073408</v>
      </c>
      <c r="F7" s="18">
        <v>77475400</v>
      </c>
      <c r="G7" s="18">
        <v>60581838</v>
      </c>
      <c r="H7" s="18">
        <v>67346862</v>
      </c>
      <c r="I7" s="18">
        <v>75866441</v>
      </c>
      <c r="J7" s="18">
        <v>31458694</v>
      </c>
      <c r="K7" s="18">
        <v>96344364</v>
      </c>
      <c r="L7" s="18">
        <v>120100877</v>
      </c>
      <c r="M7" s="18">
        <v>7413272</v>
      </c>
      <c r="N7" s="18">
        <v>42513783</v>
      </c>
      <c r="O7" s="18">
        <v>50182677</v>
      </c>
      <c r="P7" s="18">
        <v>207644746</v>
      </c>
      <c r="Q7" s="18">
        <v>143045468</v>
      </c>
      <c r="R7" s="18">
        <v>89720218</v>
      </c>
      <c r="S7" s="18">
        <v>326295891</v>
      </c>
      <c r="T7" s="18">
        <v>90929575</v>
      </c>
      <c r="U7" s="18">
        <v>147324955</v>
      </c>
      <c r="V7" s="18">
        <v>140416951</v>
      </c>
      <c r="W7" s="18">
        <v>72193961</v>
      </c>
      <c r="X7" s="98">
        <v>96866553</v>
      </c>
      <c r="Y7" s="98">
        <v>110420294</v>
      </c>
      <c r="Z7" s="98">
        <v>87218058</v>
      </c>
      <c r="AA7" s="98">
        <v>117892579</v>
      </c>
      <c r="AB7" s="98">
        <v>71553179</v>
      </c>
      <c r="AC7" s="95"/>
      <c r="AD7" s="98">
        <v>62211916</v>
      </c>
      <c r="AE7" s="98">
        <v>68835420</v>
      </c>
      <c r="AF7" s="98">
        <v>92170597</v>
      </c>
      <c r="AG7" s="98">
        <v>76734619</v>
      </c>
      <c r="AH7" s="98">
        <v>80304240</v>
      </c>
      <c r="AI7" s="98">
        <v>75257668</v>
      </c>
      <c r="AJ7" s="18">
        <v>17286593</v>
      </c>
      <c r="AK7" s="18">
        <v>20145965</v>
      </c>
      <c r="AL7" s="18">
        <v>25773364</v>
      </c>
      <c r="AM7" s="18">
        <v>119414349</v>
      </c>
      <c r="AN7" s="18">
        <v>43174542</v>
      </c>
      <c r="AO7" s="18">
        <v>35008968</v>
      </c>
      <c r="AP7" s="18">
        <v>27144197</v>
      </c>
      <c r="AQ7" s="18">
        <v>37162348</v>
      </c>
      <c r="AR7" s="18">
        <v>41102170</v>
      </c>
      <c r="AS7" s="18">
        <v>25630197</v>
      </c>
      <c r="AT7" s="18">
        <v>114258186</v>
      </c>
      <c r="AU7" s="18">
        <v>29092515</v>
      </c>
      <c r="AV7" s="18">
        <v>34139109</v>
      </c>
      <c r="AW7" s="18">
        <v>32129182</v>
      </c>
      <c r="AX7" s="18">
        <v>32483616</v>
      </c>
      <c r="AY7" s="18">
        <v>132729678</v>
      </c>
      <c r="AZ7" s="18">
        <v>86781747</v>
      </c>
      <c r="BA7" s="18">
        <v>59816800</v>
      </c>
      <c r="BB7" s="18">
        <v>43404409</v>
      </c>
      <c r="BC7" s="18">
        <v>36901322</v>
      </c>
      <c r="BD7" s="18">
        <v>31523867</v>
      </c>
      <c r="BE7" s="18">
        <v>30991353</v>
      </c>
      <c r="BF7" s="18">
        <v>23372194</v>
      </c>
      <c r="BG7" s="18">
        <v>32518195</v>
      </c>
      <c r="BH7" s="18">
        <v>7646630</v>
      </c>
      <c r="BI7" s="18">
        <v>24056100</v>
      </c>
      <c r="BJ7" s="18">
        <v>51002302</v>
      </c>
      <c r="BK7" s="18">
        <v>58796886</v>
      </c>
      <c r="BL7" s="18">
        <v>29502269</v>
      </c>
      <c r="BM7" s="18">
        <v>30867296</v>
      </c>
      <c r="BN7" s="18">
        <v>208412576</v>
      </c>
      <c r="BO7" s="18">
        <v>18792803</v>
      </c>
      <c r="BP7" s="18">
        <v>23251000</v>
      </c>
      <c r="BQ7" s="18">
        <v>27123560</v>
      </c>
      <c r="BR7" s="18">
        <v>80409137</v>
      </c>
      <c r="BS7" s="18">
        <v>18378454</v>
      </c>
      <c r="BT7" s="18">
        <v>73458559</v>
      </c>
      <c r="BU7" s="18">
        <v>28731200</v>
      </c>
      <c r="BV7" s="18">
        <v>32216700</v>
      </c>
      <c r="BW7" s="18">
        <v>20922651</v>
      </c>
      <c r="BX7" s="18">
        <v>33079187</v>
      </c>
      <c r="BY7" s="18">
        <v>30140132</v>
      </c>
      <c r="BZ7" s="18">
        <v>42115076</v>
      </c>
      <c r="CA7" s="18">
        <v>22653717</v>
      </c>
      <c r="CB7" s="18">
        <v>68928943</v>
      </c>
      <c r="CC7" s="18">
        <v>41761293</v>
      </c>
      <c r="CD7" s="18">
        <v>47446772</v>
      </c>
      <c r="CE7" s="18">
        <v>21283401</v>
      </c>
      <c r="CF7" s="18">
        <v>38153648</v>
      </c>
      <c r="CG7" s="18">
        <v>32647268</v>
      </c>
      <c r="CH7" s="18">
        <v>19013142</v>
      </c>
      <c r="CI7" s="39">
        <v>26394717</v>
      </c>
      <c r="CJ7" s="18">
        <v>40622683</v>
      </c>
      <c r="CK7" s="18">
        <v>31742358</v>
      </c>
      <c r="CL7" s="18">
        <v>76294874</v>
      </c>
      <c r="CM7" s="18">
        <v>31656360</v>
      </c>
      <c r="CN7" s="18">
        <v>39763167</v>
      </c>
      <c r="CO7" s="18">
        <v>67442838</v>
      </c>
      <c r="CP7" s="98">
        <v>43858241</v>
      </c>
      <c r="CQ7" s="98">
        <v>27236781</v>
      </c>
      <c r="CR7" s="98">
        <v>63710724</v>
      </c>
      <c r="CS7" s="98">
        <v>62608901</v>
      </c>
      <c r="CT7" s="98">
        <v>57526845</v>
      </c>
      <c r="CU7" s="98">
        <v>29416640</v>
      </c>
      <c r="CV7" s="98">
        <v>26260073</v>
      </c>
      <c r="CW7" s="98">
        <v>41534000</v>
      </c>
      <c r="CX7" s="98">
        <v>52928605</v>
      </c>
      <c r="CY7" s="98">
        <v>34327194</v>
      </c>
      <c r="CZ7" s="98">
        <v>30364361</v>
      </c>
      <c r="DA7" s="98">
        <v>28961103</v>
      </c>
      <c r="DB7" s="98">
        <v>27131049</v>
      </c>
      <c r="DC7" s="98">
        <v>33804903</v>
      </c>
      <c r="DD7" s="98">
        <v>40910700</v>
      </c>
      <c r="DE7" s="98">
        <v>27920786</v>
      </c>
      <c r="DF7" s="98">
        <v>34954608</v>
      </c>
      <c r="DG7" s="98">
        <v>18341562</v>
      </c>
      <c r="DH7" s="98">
        <v>20800985</v>
      </c>
      <c r="DI7" s="104">
        <v>6325946910</v>
      </c>
    </row>
    <row r="8" spans="2:113">
      <c r="B8" s="107" t="s">
        <v>110</v>
      </c>
      <c r="C8" s="16">
        <v>6777979</v>
      </c>
      <c r="D8" s="16">
        <v>15314252</v>
      </c>
      <c r="E8" s="16">
        <v>4617601</v>
      </c>
      <c r="F8" s="16">
        <v>7222660</v>
      </c>
      <c r="G8" s="16">
        <v>4851335</v>
      </c>
      <c r="H8" s="16">
        <v>5914273</v>
      </c>
      <c r="I8" s="16">
        <v>5377113</v>
      </c>
      <c r="J8" s="16">
        <v>3687113</v>
      </c>
      <c r="K8" s="16">
        <v>5041302</v>
      </c>
      <c r="L8" s="16">
        <v>17908420</v>
      </c>
      <c r="M8" s="16">
        <v>1149504</v>
      </c>
      <c r="N8" s="16">
        <v>2683926</v>
      </c>
      <c r="O8" s="16">
        <v>4399300</v>
      </c>
      <c r="P8" s="16">
        <v>8874562</v>
      </c>
      <c r="Q8" s="16">
        <v>22294612</v>
      </c>
      <c r="R8" s="16">
        <v>12819243</v>
      </c>
      <c r="S8" s="16">
        <v>36700577</v>
      </c>
      <c r="T8" s="16">
        <v>9578190</v>
      </c>
      <c r="U8" s="16">
        <v>19250145</v>
      </c>
      <c r="V8" s="16">
        <v>14220311</v>
      </c>
      <c r="W8" s="16">
        <v>6805659</v>
      </c>
      <c r="X8" s="96">
        <v>10076838</v>
      </c>
      <c r="Y8" s="96">
        <v>8186286</v>
      </c>
      <c r="Z8" s="96">
        <v>0</v>
      </c>
      <c r="AA8" s="96">
        <v>17512022</v>
      </c>
      <c r="AB8" s="96">
        <v>15444517</v>
      </c>
      <c r="AC8" s="123" t="s">
        <v>477</v>
      </c>
      <c r="AD8" s="96">
        <v>4939307</v>
      </c>
      <c r="AE8" s="96">
        <v>9964508</v>
      </c>
      <c r="AF8" s="96">
        <v>7580165</v>
      </c>
      <c r="AG8" s="96">
        <v>5138424</v>
      </c>
      <c r="AH8" s="96">
        <v>10439186</v>
      </c>
      <c r="AI8" s="96">
        <v>9251205</v>
      </c>
      <c r="AJ8" s="16">
        <v>1081440</v>
      </c>
      <c r="AK8" s="16">
        <v>2409896</v>
      </c>
      <c r="AL8" s="16">
        <v>2442632</v>
      </c>
      <c r="AM8" s="16">
        <v>9415823</v>
      </c>
      <c r="AN8" s="16">
        <v>4678376</v>
      </c>
      <c r="AO8" s="16">
        <v>3645777</v>
      </c>
      <c r="AP8" s="16">
        <v>1922944</v>
      </c>
      <c r="AQ8" s="16">
        <v>3506428</v>
      </c>
      <c r="AR8" s="16">
        <v>5782376</v>
      </c>
      <c r="AS8" s="16">
        <v>2395044</v>
      </c>
      <c r="AT8" s="16">
        <v>10426008</v>
      </c>
      <c r="AU8" s="16">
        <v>2829676</v>
      </c>
      <c r="AV8" s="16">
        <v>3540640</v>
      </c>
      <c r="AW8" s="16">
        <v>2929048</v>
      </c>
      <c r="AX8" s="16">
        <v>4057253</v>
      </c>
      <c r="AY8" s="16">
        <v>10309170</v>
      </c>
      <c r="AZ8" s="16">
        <v>7937182</v>
      </c>
      <c r="BA8" s="16">
        <v>6123772</v>
      </c>
      <c r="BB8" s="16">
        <v>3117738</v>
      </c>
      <c r="BC8" s="16">
        <v>3262176</v>
      </c>
      <c r="BD8" s="16">
        <v>5479490</v>
      </c>
      <c r="BE8" s="16">
        <v>3537497</v>
      </c>
      <c r="BF8" s="16">
        <v>2947088</v>
      </c>
      <c r="BG8" s="16">
        <v>4670425</v>
      </c>
      <c r="BH8" s="16">
        <v>671851</v>
      </c>
      <c r="BI8" s="16">
        <v>3320030</v>
      </c>
      <c r="BJ8" s="16">
        <v>5533805</v>
      </c>
      <c r="BK8" s="16">
        <v>5696781</v>
      </c>
      <c r="BL8" s="16">
        <v>3899289</v>
      </c>
      <c r="BM8" s="16">
        <v>4382517</v>
      </c>
      <c r="BN8" s="16">
        <v>24370468</v>
      </c>
      <c r="BO8" s="16">
        <v>2383254</v>
      </c>
      <c r="BP8" s="16">
        <v>1945822</v>
      </c>
      <c r="BQ8" s="16">
        <v>3331530</v>
      </c>
      <c r="BR8" s="16">
        <v>6880577</v>
      </c>
      <c r="BS8" s="16">
        <v>2212210</v>
      </c>
      <c r="BT8" s="16">
        <v>8031119</v>
      </c>
      <c r="BU8" s="16">
        <v>3294494</v>
      </c>
      <c r="BV8" s="16">
        <v>3474141</v>
      </c>
      <c r="BW8" s="16">
        <v>2342765</v>
      </c>
      <c r="BX8" s="16">
        <v>3105523</v>
      </c>
      <c r="BY8" s="16">
        <v>3638573</v>
      </c>
      <c r="BZ8" s="16">
        <v>3618665</v>
      </c>
      <c r="CA8" s="16">
        <v>2266440</v>
      </c>
      <c r="CB8" s="16">
        <v>6909384</v>
      </c>
      <c r="CC8" s="16">
        <v>6161015</v>
      </c>
      <c r="CD8" s="16">
        <v>6299252</v>
      </c>
      <c r="CE8" s="16">
        <v>2327800</v>
      </c>
      <c r="CF8" s="16">
        <v>4053341</v>
      </c>
      <c r="CG8" s="16">
        <v>2675968</v>
      </c>
      <c r="CH8" s="16">
        <v>1973473</v>
      </c>
      <c r="CI8" s="54">
        <v>3705105</v>
      </c>
      <c r="CJ8" s="16">
        <v>4427829</v>
      </c>
      <c r="CK8" s="16">
        <v>3273273</v>
      </c>
      <c r="CL8" s="16">
        <v>12024224</v>
      </c>
      <c r="CM8" s="16">
        <v>4338724</v>
      </c>
      <c r="CN8" s="16">
        <v>3571997</v>
      </c>
      <c r="CO8" s="16">
        <v>7351488</v>
      </c>
      <c r="CP8" s="96">
        <v>3162184</v>
      </c>
      <c r="CQ8" s="96">
        <v>2497273</v>
      </c>
      <c r="CR8" s="96">
        <v>7078516</v>
      </c>
      <c r="CS8" s="96">
        <v>5698263</v>
      </c>
      <c r="CT8" s="96">
        <v>5162001</v>
      </c>
      <c r="CU8" s="96">
        <v>2801996</v>
      </c>
      <c r="CV8" s="96">
        <v>2862804</v>
      </c>
      <c r="CW8" s="96">
        <v>2060027</v>
      </c>
      <c r="CX8" s="96">
        <v>6238280</v>
      </c>
      <c r="CY8" s="96">
        <v>4152010</v>
      </c>
      <c r="CZ8" s="96">
        <v>3486264</v>
      </c>
      <c r="DA8" s="96">
        <v>3546599</v>
      </c>
      <c r="DB8" s="96">
        <v>2466288</v>
      </c>
      <c r="DC8" s="96">
        <v>3525413</v>
      </c>
      <c r="DD8" s="96">
        <v>4516254</v>
      </c>
      <c r="DE8" s="96">
        <v>6392028</v>
      </c>
      <c r="DF8" s="96">
        <v>3228663</v>
      </c>
      <c r="DG8" s="96">
        <v>1037343</v>
      </c>
      <c r="DH8" s="96">
        <v>1550333</v>
      </c>
      <c r="DI8" s="115">
        <v>672432856</v>
      </c>
    </row>
    <row r="9" spans="2:113" ht="13.5" customHeight="1">
      <c r="B9" s="109" t="s">
        <v>111</v>
      </c>
      <c r="C9" s="19">
        <v>5102974</v>
      </c>
      <c r="D9" s="19">
        <v>6614738</v>
      </c>
      <c r="E9" s="19">
        <v>6868078</v>
      </c>
      <c r="F9" s="19">
        <v>7508810</v>
      </c>
      <c r="G9" s="19">
        <v>2258480</v>
      </c>
      <c r="H9" s="19">
        <v>4943684</v>
      </c>
      <c r="I9" s="19">
        <v>8286200</v>
      </c>
      <c r="J9" s="19">
        <v>2718000</v>
      </c>
      <c r="K9" s="19">
        <v>7829642</v>
      </c>
      <c r="L9" s="19">
        <v>8036655</v>
      </c>
      <c r="M9" s="19">
        <v>808600</v>
      </c>
      <c r="N9" s="19">
        <v>2236000</v>
      </c>
      <c r="O9" s="19">
        <v>3833900</v>
      </c>
      <c r="P9" s="19">
        <v>9283896</v>
      </c>
      <c r="Q9" s="19">
        <v>12451673</v>
      </c>
      <c r="R9" s="19">
        <v>7509003</v>
      </c>
      <c r="S9" s="19">
        <v>14829000</v>
      </c>
      <c r="T9" s="19">
        <v>6937596</v>
      </c>
      <c r="U9" s="19">
        <v>10170041</v>
      </c>
      <c r="V9" s="19">
        <v>11155396</v>
      </c>
      <c r="W9" s="19">
        <v>11155298</v>
      </c>
      <c r="X9" s="99">
        <v>10752900</v>
      </c>
      <c r="Y9" s="99">
        <v>10744832</v>
      </c>
      <c r="Z9" s="99">
        <v>8988692</v>
      </c>
      <c r="AA9" s="99">
        <v>8627571</v>
      </c>
      <c r="AB9" s="99">
        <v>3600392</v>
      </c>
      <c r="AC9" s="125"/>
      <c r="AD9" s="99">
        <v>4206392</v>
      </c>
      <c r="AE9" s="99">
        <v>6096148</v>
      </c>
      <c r="AF9" s="99">
        <v>7360456</v>
      </c>
      <c r="AG9" s="99">
        <v>4496196</v>
      </c>
      <c r="AH9" s="99">
        <v>-94186</v>
      </c>
      <c r="AI9" s="99">
        <v>3653908</v>
      </c>
      <c r="AJ9" s="19">
        <v>713702</v>
      </c>
      <c r="AK9" s="19">
        <v>992610</v>
      </c>
      <c r="AL9" s="19">
        <v>1211416</v>
      </c>
      <c r="AM9" s="19">
        <v>6453150</v>
      </c>
      <c r="AN9" s="19">
        <v>2562341</v>
      </c>
      <c r="AO9" s="19">
        <v>1938794</v>
      </c>
      <c r="AP9" s="19">
        <v>1370660</v>
      </c>
      <c r="AQ9" s="19">
        <v>1492710</v>
      </c>
      <c r="AR9" s="19">
        <v>1991548</v>
      </c>
      <c r="AS9" s="19">
        <v>1189132</v>
      </c>
      <c r="AT9" s="19">
        <v>5660400</v>
      </c>
      <c r="AU9" s="19">
        <v>1340400</v>
      </c>
      <c r="AV9" s="19">
        <v>1560974</v>
      </c>
      <c r="AW9" s="19">
        <v>1764000</v>
      </c>
      <c r="AX9" s="19">
        <v>1421800</v>
      </c>
      <c r="AY9" s="19">
        <v>6329800</v>
      </c>
      <c r="AZ9" s="19">
        <v>4632800</v>
      </c>
      <c r="BA9" s="19">
        <v>3882100</v>
      </c>
      <c r="BB9" s="19">
        <v>3198000</v>
      </c>
      <c r="BC9" s="19">
        <v>1926000</v>
      </c>
      <c r="BD9" s="19">
        <v>1744600</v>
      </c>
      <c r="BE9" s="19">
        <v>2430900</v>
      </c>
      <c r="BF9" s="19">
        <v>1640434</v>
      </c>
      <c r="BG9" s="19">
        <v>2323658</v>
      </c>
      <c r="BH9" s="19">
        <v>1627785</v>
      </c>
      <c r="BI9" s="19">
        <v>1576536</v>
      </c>
      <c r="BJ9" s="19">
        <v>2061290</v>
      </c>
      <c r="BK9" s="19">
        <v>2970288</v>
      </c>
      <c r="BL9" s="19">
        <v>1821982</v>
      </c>
      <c r="BM9" s="19">
        <v>1627254</v>
      </c>
      <c r="BN9" s="19">
        <v>11347845</v>
      </c>
      <c r="BO9" s="19">
        <v>1342708</v>
      </c>
      <c r="BP9" s="19">
        <v>1703615</v>
      </c>
      <c r="BQ9" s="19">
        <v>1654624</v>
      </c>
      <c r="BR9" s="19">
        <v>5429622</v>
      </c>
      <c r="BS9" s="19">
        <v>1173232</v>
      </c>
      <c r="BT9" s="19">
        <v>4485167</v>
      </c>
      <c r="BU9" s="19">
        <v>1303796</v>
      </c>
      <c r="BV9" s="19">
        <v>1586410</v>
      </c>
      <c r="BW9" s="19">
        <v>1341780</v>
      </c>
      <c r="BX9" s="19">
        <v>1525804</v>
      </c>
      <c r="BY9" s="19">
        <v>1539600</v>
      </c>
      <c r="BZ9" s="19">
        <v>2738103</v>
      </c>
      <c r="CA9" s="19">
        <v>1116250</v>
      </c>
      <c r="CB9" s="19">
        <v>3171684</v>
      </c>
      <c r="CC9" s="19">
        <v>1975960</v>
      </c>
      <c r="CD9" s="19">
        <v>2411214</v>
      </c>
      <c r="CE9" s="19">
        <v>1241575</v>
      </c>
      <c r="CF9" s="19">
        <v>2267658</v>
      </c>
      <c r="CG9" s="19">
        <v>2247817</v>
      </c>
      <c r="CH9" s="19">
        <v>1363119</v>
      </c>
      <c r="CI9" s="40">
        <v>1321702</v>
      </c>
      <c r="CJ9" s="19">
        <v>2645079</v>
      </c>
      <c r="CK9" s="19">
        <v>1652768</v>
      </c>
      <c r="CL9" s="19">
        <v>3364116</v>
      </c>
      <c r="CM9" s="19">
        <v>1366310</v>
      </c>
      <c r="CN9" s="19">
        <v>1901142</v>
      </c>
      <c r="CO9" s="19">
        <v>4002554</v>
      </c>
      <c r="CP9" s="99">
        <v>2564446</v>
      </c>
      <c r="CQ9" s="99">
        <v>1768535</v>
      </c>
      <c r="CR9" s="99">
        <v>3175276</v>
      </c>
      <c r="CS9" s="99">
        <v>3616152</v>
      </c>
      <c r="CT9" s="99">
        <v>5282542</v>
      </c>
      <c r="CU9" s="99">
        <v>2418200</v>
      </c>
      <c r="CV9" s="99">
        <v>1759368</v>
      </c>
      <c r="CW9" s="99">
        <v>2070000</v>
      </c>
      <c r="CX9" s="99">
        <v>2586200</v>
      </c>
      <c r="CY9" s="99">
        <v>1772500</v>
      </c>
      <c r="CZ9" s="99">
        <v>1615000</v>
      </c>
      <c r="DA9" s="99">
        <v>1312400</v>
      </c>
      <c r="DB9" s="99">
        <v>1247000</v>
      </c>
      <c r="DC9" s="99">
        <v>1136500</v>
      </c>
      <c r="DD9" s="99">
        <v>0</v>
      </c>
      <c r="DE9" s="99">
        <v>1306624</v>
      </c>
      <c r="DF9" s="99">
        <v>1263600</v>
      </c>
      <c r="DG9" s="99">
        <v>0</v>
      </c>
      <c r="DH9" s="99">
        <v>0</v>
      </c>
      <c r="DI9" s="117">
        <v>401283382</v>
      </c>
    </row>
    <row r="10" spans="2:113" ht="13.5" customHeight="1">
      <c r="B10" s="109" t="s">
        <v>112</v>
      </c>
      <c r="C10" s="19">
        <v>3425242</v>
      </c>
      <c r="D10" s="19">
        <v>4433076</v>
      </c>
      <c r="E10" s="19">
        <v>2738021</v>
      </c>
      <c r="F10" s="19">
        <v>3163749</v>
      </c>
      <c r="G10" s="19">
        <v>3202808</v>
      </c>
      <c r="H10" s="19">
        <v>3439844</v>
      </c>
      <c r="I10" s="19">
        <v>3715967</v>
      </c>
      <c r="J10" s="19">
        <v>1780314</v>
      </c>
      <c r="K10" s="19">
        <v>2670913</v>
      </c>
      <c r="L10" s="19">
        <v>8087008</v>
      </c>
      <c r="M10" s="19">
        <v>592850</v>
      </c>
      <c r="N10" s="19">
        <v>1810015</v>
      </c>
      <c r="O10" s="19">
        <v>2111509</v>
      </c>
      <c r="P10" s="19">
        <v>6751711</v>
      </c>
      <c r="Q10" s="19">
        <v>8069431</v>
      </c>
      <c r="R10" s="19">
        <v>5621649</v>
      </c>
      <c r="S10" s="19">
        <v>13869539</v>
      </c>
      <c r="T10" s="19">
        <v>4945536</v>
      </c>
      <c r="U10" s="19">
        <v>11393584</v>
      </c>
      <c r="V10" s="19">
        <v>7318655</v>
      </c>
      <c r="W10" s="19">
        <v>2994758</v>
      </c>
      <c r="X10" s="99">
        <v>4241691</v>
      </c>
      <c r="Y10" s="99">
        <v>6132553</v>
      </c>
      <c r="Z10" s="99">
        <v>0</v>
      </c>
      <c r="AA10" s="99">
        <v>3797064</v>
      </c>
      <c r="AB10" s="99">
        <v>0</v>
      </c>
      <c r="AC10" s="125"/>
      <c r="AD10" s="99">
        <v>3127413</v>
      </c>
      <c r="AE10" s="99">
        <v>4509117</v>
      </c>
      <c r="AF10" s="99">
        <v>3703760</v>
      </c>
      <c r="AG10" s="99">
        <v>6806824</v>
      </c>
      <c r="AH10" s="99">
        <v>3762222</v>
      </c>
      <c r="AI10" s="99">
        <v>5461453</v>
      </c>
      <c r="AJ10" s="19">
        <v>118584</v>
      </c>
      <c r="AK10" s="19">
        <v>232736</v>
      </c>
      <c r="AL10" s="19">
        <v>177198</v>
      </c>
      <c r="AM10" s="19">
        <v>989355</v>
      </c>
      <c r="AN10" s="19">
        <v>288085</v>
      </c>
      <c r="AO10" s="19">
        <v>240933</v>
      </c>
      <c r="AP10" s="19">
        <v>189433</v>
      </c>
      <c r="AQ10" s="19">
        <v>215668</v>
      </c>
      <c r="AR10" s="19">
        <v>297257</v>
      </c>
      <c r="AS10" s="19">
        <v>194959</v>
      </c>
      <c r="AT10" s="19">
        <v>825863</v>
      </c>
      <c r="AU10" s="19">
        <v>161201</v>
      </c>
      <c r="AV10" s="19">
        <v>378558</v>
      </c>
      <c r="AW10" s="19">
        <v>294304</v>
      </c>
      <c r="AX10" s="19">
        <v>311412</v>
      </c>
      <c r="AY10" s="19">
        <v>918900</v>
      </c>
      <c r="AZ10" s="19">
        <v>310093</v>
      </c>
      <c r="BA10" s="19">
        <v>442359</v>
      </c>
      <c r="BB10" s="19">
        <v>323120</v>
      </c>
      <c r="BC10" s="19">
        <v>187640</v>
      </c>
      <c r="BD10" s="19">
        <v>326974</v>
      </c>
      <c r="BE10" s="19">
        <v>347040</v>
      </c>
      <c r="BF10" s="19">
        <v>450606</v>
      </c>
      <c r="BG10" s="19">
        <v>319552</v>
      </c>
      <c r="BH10" s="19">
        <v>121101</v>
      </c>
      <c r="BI10" s="19">
        <v>39059</v>
      </c>
      <c r="BJ10" s="19">
        <v>351487</v>
      </c>
      <c r="BK10" s="19">
        <v>533326</v>
      </c>
      <c r="BL10" s="19">
        <v>307267</v>
      </c>
      <c r="BM10" s="19">
        <v>362674</v>
      </c>
      <c r="BN10" s="19">
        <v>2607534</v>
      </c>
      <c r="BO10" s="19">
        <v>363279</v>
      </c>
      <c r="BP10" s="19">
        <v>229902</v>
      </c>
      <c r="BQ10" s="19">
        <v>272017</v>
      </c>
      <c r="BR10" s="19">
        <v>3169587</v>
      </c>
      <c r="BS10" s="19">
        <v>844454</v>
      </c>
      <c r="BT10" s="19">
        <v>2032658</v>
      </c>
      <c r="BU10" s="19">
        <v>0</v>
      </c>
      <c r="BV10" s="19">
        <v>0</v>
      </c>
      <c r="BW10" s="19">
        <v>205267</v>
      </c>
      <c r="BX10" s="19">
        <v>180168</v>
      </c>
      <c r="BY10" s="19">
        <v>203276</v>
      </c>
      <c r="BZ10" s="19">
        <v>338259</v>
      </c>
      <c r="CA10" s="19">
        <v>510937</v>
      </c>
      <c r="CB10" s="19">
        <v>474221</v>
      </c>
      <c r="CC10" s="19">
        <v>647909</v>
      </c>
      <c r="CD10" s="19">
        <v>343115</v>
      </c>
      <c r="CE10" s="19">
        <v>138837</v>
      </c>
      <c r="CF10" s="19">
        <v>591856</v>
      </c>
      <c r="CG10" s="19">
        <v>613456</v>
      </c>
      <c r="CH10" s="19">
        <v>272422</v>
      </c>
      <c r="CI10" s="40">
        <v>264397</v>
      </c>
      <c r="CJ10" s="19">
        <v>351718</v>
      </c>
      <c r="CK10" s="19">
        <v>218276</v>
      </c>
      <c r="CL10" s="19">
        <v>602927</v>
      </c>
      <c r="CM10" s="19">
        <v>339917</v>
      </c>
      <c r="CN10" s="19">
        <v>226251</v>
      </c>
      <c r="CO10" s="19">
        <v>709891</v>
      </c>
      <c r="CP10" s="99">
        <v>447178</v>
      </c>
      <c r="CQ10" s="99">
        <v>266472</v>
      </c>
      <c r="CR10" s="99">
        <v>714152</v>
      </c>
      <c r="CS10" s="99">
        <v>1273708</v>
      </c>
      <c r="CT10" s="99">
        <v>1509475</v>
      </c>
      <c r="CU10" s="99">
        <v>264008</v>
      </c>
      <c r="CV10" s="99">
        <v>512783</v>
      </c>
      <c r="CW10" s="99">
        <v>467870</v>
      </c>
      <c r="CX10" s="99">
        <v>383647</v>
      </c>
      <c r="CY10" s="99">
        <v>1089644</v>
      </c>
      <c r="CZ10" s="99">
        <v>206219</v>
      </c>
      <c r="DA10" s="99">
        <v>191679</v>
      </c>
      <c r="DB10" s="99">
        <v>385532</v>
      </c>
      <c r="DC10" s="99">
        <v>495229</v>
      </c>
      <c r="DD10" s="99">
        <v>304486</v>
      </c>
      <c r="DE10" s="99">
        <v>430496</v>
      </c>
      <c r="DF10" s="99">
        <v>736418</v>
      </c>
      <c r="DG10" s="99">
        <v>108517</v>
      </c>
      <c r="DH10" s="99">
        <v>102874</v>
      </c>
      <c r="DI10" s="117">
        <v>180577938</v>
      </c>
    </row>
    <row r="11" spans="2:113" ht="13.5" customHeight="1">
      <c r="B11" s="109" t="s">
        <v>98</v>
      </c>
      <c r="C11" s="19">
        <v>527000</v>
      </c>
      <c r="D11" s="19">
        <v>513900</v>
      </c>
      <c r="E11" s="19">
        <v>97000</v>
      </c>
      <c r="F11" s="19">
        <v>2921000</v>
      </c>
      <c r="G11" s="19">
        <v>1596766</v>
      </c>
      <c r="H11" s="19">
        <v>2113900</v>
      </c>
      <c r="I11" s="19">
        <v>820000</v>
      </c>
      <c r="J11" s="19">
        <v>652000</v>
      </c>
      <c r="K11" s="19">
        <v>1007000</v>
      </c>
      <c r="L11" s="19">
        <v>370372</v>
      </c>
      <c r="M11" s="19">
        <v>175000</v>
      </c>
      <c r="N11" s="19">
        <v>544000</v>
      </c>
      <c r="O11" s="19">
        <v>3300500</v>
      </c>
      <c r="P11" s="19">
        <v>236000</v>
      </c>
      <c r="Q11" s="19">
        <v>2056760</v>
      </c>
      <c r="R11" s="19">
        <v>10322900</v>
      </c>
      <c r="S11" s="19">
        <v>3583200</v>
      </c>
      <c r="T11" s="19">
        <v>1195000</v>
      </c>
      <c r="U11" s="19">
        <v>334000</v>
      </c>
      <c r="V11" s="19">
        <v>1773000</v>
      </c>
      <c r="W11" s="19">
        <v>1156100</v>
      </c>
      <c r="X11" s="99">
        <v>2180000</v>
      </c>
      <c r="Y11" s="99">
        <v>480000</v>
      </c>
      <c r="Z11" s="99">
        <v>819700</v>
      </c>
      <c r="AA11" s="99">
        <v>128965</v>
      </c>
      <c r="AB11" s="99">
        <v>1373782</v>
      </c>
      <c r="AC11" s="125"/>
      <c r="AD11" s="99">
        <v>204399</v>
      </c>
      <c r="AE11" s="99">
        <v>1243754</v>
      </c>
      <c r="AF11" s="99">
        <v>644160</v>
      </c>
      <c r="AG11" s="99">
        <v>1031400</v>
      </c>
      <c r="AH11" s="99">
        <v>3091831</v>
      </c>
      <c r="AI11" s="99">
        <v>306900</v>
      </c>
      <c r="AJ11" s="19">
        <v>111000</v>
      </c>
      <c r="AK11" s="19">
        <v>528210</v>
      </c>
      <c r="AL11" s="19">
        <v>1125000</v>
      </c>
      <c r="AM11" s="19">
        <v>3894000</v>
      </c>
      <c r="AN11" s="19">
        <v>2440136</v>
      </c>
      <c r="AO11" s="19">
        <v>1678890</v>
      </c>
      <c r="AP11" s="19">
        <v>979960</v>
      </c>
      <c r="AQ11" s="19">
        <v>1496000</v>
      </c>
      <c r="AR11" s="19">
        <v>4473215</v>
      </c>
      <c r="AS11" s="19">
        <v>1155443</v>
      </c>
      <c r="AT11" s="19">
        <v>3694709</v>
      </c>
      <c r="AU11" s="19">
        <v>2805000</v>
      </c>
      <c r="AV11" s="19">
        <v>1593006</v>
      </c>
      <c r="AW11" s="19">
        <v>810000</v>
      </c>
      <c r="AX11" s="19">
        <v>1765000</v>
      </c>
      <c r="AY11" s="19">
        <v>3845457</v>
      </c>
      <c r="AZ11" s="19">
        <v>3549000</v>
      </c>
      <c r="BA11" s="19">
        <v>2186010</v>
      </c>
      <c r="BB11" s="19">
        <v>2769000</v>
      </c>
      <c r="BC11" s="19">
        <v>1560000</v>
      </c>
      <c r="BD11" s="19">
        <v>4156000</v>
      </c>
      <c r="BE11" s="19">
        <v>2712000</v>
      </c>
      <c r="BF11" s="19">
        <v>1107120</v>
      </c>
      <c r="BG11" s="19">
        <v>3351000</v>
      </c>
      <c r="BH11" s="19">
        <v>173030</v>
      </c>
      <c r="BI11" s="19">
        <v>1274966</v>
      </c>
      <c r="BJ11" s="19">
        <v>3343487</v>
      </c>
      <c r="BK11" s="19">
        <v>5348270</v>
      </c>
      <c r="BL11" s="19">
        <v>1057200</v>
      </c>
      <c r="BM11" s="19">
        <v>2844379</v>
      </c>
      <c r="BN11" s="19">
        <v>11035159</v>
      </c>
      <c r="BO11" s="19">
        <v>982900</v>
      </c>
      <c r="BP11" s="19">
        <v>505328</v>
      </c>
      <c r="BQ11" s="19">
        <v>2604539</v>
      </c>
      <c r="BR11" s="19">
        <v>5549215</v>
      </c>
      <c r="BS11" s="19">
        <v>352187</v>
      </c>
      <c r="BT11" s="19">
        <v>2286350</v>
      </c>
      <c r="BU11" s="19">
        <v>865526</v>
      </c>
      <c r="BV11" s="19">
        <v>977503</v>
      </c>
      <c r="BW11" s="19">
        <v>711670</v>
      </c>
      <c r="BX11" s="19">
        <v>786700</v>
      </c>
      <c r="BY11" s="19">
        <v>2804518</v>
      </c>
      <c r="BZ11" s="19">
        <v>2638842</v>
      </c>
      <c r="CA11" s="19">
        <v>314050</v>
      </c>
      <c r="CB11" s="19">
        <v>4496850</v>
      </c>
      <c r="CC11" s="19">
        <v>3887900</v>
      </c>
      <c r="CD11" s="19">
        <v>1849570</v>
      </c>
      <c r="CE11" s="19">
        <v>603272</v>
      </c>
      <c r="CF11" s="19">
        <v>955500</v>
      </c>
      <c r="CG11" s="19">
        <v>1056500</v>
      </c>
      <c r="CH11" s="19">
        <v>867280</v>
      </c>
      <c r="CI11" s="40">
        <v>1981600</v>
      </c>
      <c r="CJ11" s="19">
        <v>2003651</v>
      </c>
      <c r="CK11" s="19">
        <v>1265530</v>
      </c>
      <c r="CL11" s="19">
        <v>1792600</v>
      </c>
      <c r="CM11" s="19">
        <v>720000</v>
      </c>
      <c r="CN11" s="19">
        <v>1054830</v>
      </c>
      <c r="CO11" s="19">
        <v>4847110</v>
      </c>
      <c r="CP11" s="99">
        <v>1432212</v>
      </c>
      <c r="CQ11" s="99">
        <v>1028645</v>
      </c>
      <c r="CR11" s="99">
        <v>3783000</v>
      </c>
      <c r="CS11" s="99">
        <v>3190000</v>
      </c>
      <c r="CT11" s="99">
        <v>5194832</v>
      </c>
      <c r="CU11" s="99">
        <v>3159589</v>
      </c>
      <c r="CV11" s="99">
        <v>1598890</v>
      </c>
      <c r="CW11" s="99">
        <v>151000</v>
      </c>
      <c r="CX11" s="99">
        <v>1134000</v>
      </c>
      <c r="CY11" s="99">
        <v>12101037</v>
      </c>
      <c r="CZ11" s="99">
        <v>2519000</v>
      </c>
      <c r="DA11" s="99">
        <v>1473000</v>
      </c>
      <c r="DB11" s="99">
        <v>1535000</v>
      </c>
      <c r="DC11" s="99">
        <v>1779260</v>
      </c>
      <c r="DD11" s="99">
        <v>92890</v>
      </c>
      <c r="DE11" s="99">
        <v>71768</v>
      </c>
      <c r="DF11" s="99">
        <v>4707150</v>
      </c>
      <c r="DG11" s="99">
        <v>6535940</v>
      </c>
      <c r="DH11" s="99">
        <v>7151100</v>
      </c>
      <c r="DI11" s="117">
        <v>235032159</v>
      </c>
    </row>
    <row r="12" spans="2:113" ht="13.5" customHeight="1">
      <c r="B12" s="109" t="s">
        <v>113</v>
      </c>
      <c r="C12" s="19">
        <v>60710</v>
      </c>
      <c r="D12" s="19">
        <v>112100</v>
      </c>
      <c r="E12" s="19">
        <v>55616</v>
      </c>
      <c r="F12" s="19">
        <v>84233</v>
      </c>
      <c r="G12" s="19">
        <v>68053</v>
      </c>
      <c r="H12" s="19">
        <v>88328</v>
      </c>
      <c r="I12" s="19">
        <v>94153</v>
      </c>
      <c r="J12" s="19">
        <v>36347</v>
      </c>
      <c r="K12" s="19">
        <v>44267</v>
      </c>
      <c r="L12" s="19">
        <v>105556</v>
      </c>
      <c r="M12" s="19">
        <v>13101</v>
      </c>
      <c r="N12" s="19">
        <v>37408</v>
      </c>
      <c r="O12" s="19">
        <v>58625</v>
      </c>
      <c r="P12" s="19">
        <v>144889</v>
      </c>
      <c r="Q12" s="19">
        <v>236016</v>
      </c>
      <c r="R12" s="19">
        <v>116327</v>
      </c>
      <c r="S12" s="19">
        <v>374416</v>
      </c>
      <c r="T12" s="19">
        <v>111191</v>
      </c>
      <c r="U12" s="19">
        <v>214129</v>
      </c>
      <c r="V12" s="19">
        <v>179586</v>
      </c>
      <c r="W12" s="19">
        <v>99496</v>
      </c>
      <c r="X12" s="99">
        <v>105454</v>
      </c>
      <c r="Y12" s="99">
        <v>84370</v>
      </c>
      <c r="Z12" s="99">
        <v>149090</v>
      </c>
      <c r="AA12" s="99">
        <v>157085</v>
      </c>
      <c r="AB12" s="99">
        <v>83369</v>
      </c>
      <c r="AC12" s="125"/>
      <c r="AD12" s="99">
        <v>75232</v>
      </c>
      <c r="AE12" s="99">
        <v>137073</v>
      </c>
      <c r="AF12" s="99">
        <v>108747</v>
      </c>
      <c r="AG12" s="99">
        <v>72571</v>
      </c>
      <c r="AH12" s="99">
        <v>76474</v>
      </c>
      <c r="AI12" s="99">
        <v>107773</v>
      </c>
      <c r="AJ12" s="19">
        <v>18864</v>
      </c>
      <c r="AK12" s="19">
        <v>20945</v>
      </c>
      <c r="AL12" s="19">
        <v>27190</v>
      </c>
      <c r="AM12" s="19">
        <v>155263</v>
      </c>
      <c r="AN12" s="19">
        <v>51351</v>
      </c>
      <c r="AO12" s="19">
        <v>36630</v>
      </c>
      <c r="AP12" s="19">
        <v>34166</v>
      </c>
      <c r="AQ12" s="19">
        <v>40952</v>
      </c>
      <c r="AR12" s="19">
        <v>53560</v>
      </c>
      <c r="AS12" s="19">
        <v>31559</v>
      </c>
      <c r="AT12" s="19">
        <v>147481</v>
      </c>
      <c r="AU12" s="19">
        <v>35999</v>
      </c>
      <c r="AV12" s="19">
        <v>40642</v>
      </c>
      <c r="AW12" s="19">
        <v>45506</v>
      </c>
      <c r="AX12" s="19">
        <v>40634</v>
      </c>
      <c r="AY12" s="19">
        <v>160641</v>
      </c>
      <c r="AZ12" s="19">
        <v>122494</v>
      </c>
      <c r="BA12" s="19">
        <v>90465</v>
      </c>
      <c r="BB12" s="19">
        <v>79962</v>
      </c>
      <c r="BC12" s="19">
        <v>45142</v>
      </c>
      <c r="BD12" s="19">
        <v>45594</v>
      </c>
      <c r="BE12" s="19">
        <v>68720</v>
      </c>
      <c r="BF12" s="19">
        <v>37996</v>
      </c>
      <c r="BG12" s="19">
        <v>46097</v>
      </c>
      <c r="BH12" s="19">
        <v>22449</v>
      </c>
      <c r="BI12" s="19">
        <v>30290</v>
      </c>
      <c r="BJ12" s="19">
        <v>58612</v>
      </c>
      <c r="BK12" s="19">
        <v>81054</v>
      </c>
      <c r="BL12" s="19">
        <v>44847</v>
      </c>
      <c r="BM12" s="19">
        <v>34613</v>
      </c>
      <c r="BN12" s="19">
        <v>195357</v>
      </c>
      <c r="BO12" s="19">
        <v>37412</v>
      </c>
      <c r="BP12" s="19">
        <v>47777</v>
      </c>
      <c r="BQ12" s="19">
        <v>50038</v>
      </c>
      <c r="BR12" s="19">
        <v>157884</v>
      </c>
      <c r="BS12" s="19">
        <v>32511</v>
      </c>
      <c r="BT12" s="19">
        <v>117174</v>
      </c>
      <c r="BU12" s="19">
        <v>26952</v>
      </c>
      <c r="BV12" s="19">
        <v>35449</v>
      </c>
      <c r="BW12" s="19">
        <v>27364</v>
      </c>
      <c r="BX12" s="19">
        <v>34543</v>
      </c>
      <c r="BY12" s="19">
        <v>33801</v>
      </c>
      <c r="BZ12" s="19">
        <v>76986</v>
      </c>
      <c r="CA12" s="19">
        <v>31985</v>
      </c>
      <c r="CB12" s="19">
        <v>76505</v>
      </c>
      <c r="CC12" s="19">
        <v>46982</v>
      </c>
      <c r="CD12" s="19">
        <v>53706</v>
      </c>
      <c r="CE12" s="19">
        <v>30051</v>
      </c>
      <c r="CF12" s="19">
        <v>62302</v>
      </c>
      <c r="CG12" s="19">
        <v>59567</v>
      </c>
      <c r="CH12" s="19">
        <v>38024</v>
      </c>
      <c r="CI12" s="40">
        <v>36449</v>
      </c>
      <c r="CJ12" s="19">
        <v>60452</v>
      </c>
      <c r="CK12" s="19">
        <v>39310</v>
      </c>
      <c r="CL12" s="19">
        <v>88065</v>
      </c>
      <c r="CM12" s="19">
        <v>35394</v>
      </c>
      <c r="CN12" s="19">
        <v>46972</v>
      </c>
      <c r="CO12" s="19">
        <v>107600</v>
      </c>
      <c r="CP12" s="99">
        <v>63424</v>
      </c>
      <c r="CQ12" s="99">
        <v>40721</v>
      </c>
      <c r="CR12" s="99">
        <v>82148</v>
      </c>
      <c r="CS12" s="99">
        <v>92104</v>
      </c>
      <c r="CT12" s="99">
        <v>113156</v>
      </c>
      <c r="CU12" s="99">
        <v>59686</v>
      </c>
      <c r="CV12" s="99">
        <v>47208</v>
      </c>
      <c r="CW12" s="99">
        <v>53858</v>
      </c>
      <c r="CX12" s="99">
        <v>60193</v>
      </c>
      <c r="CY12" s="99">
        <v>39582</v>
      </c>
      <c r="CZ12" s="99">
        <v>31682</v>
      </c>
      <c r="DA12" s="99">
        <v>32949</v>
      </c>
      <c r="DB12" s="99">
        <v>32450</v>
      </c>
      <c r="DC12" s="99">
        <v>55019</v>
      </c>
      <c r="DD12" s="99">
        <v>38973</v>
      </c>
      <c r="DE12" s="99">
        <v>31215</v>
      </c>
      <c r="DF12" s="99">
        <v>51167</v>
      </c>
      <c r="DG12" s="99">
        <v>28793</v>
      </c>
      <c r="DH12" s="99">
        <v>33245</v>
      </c>
      <c r="DI12" s="117">
        <v>8055930</v>
      </c>
    </row>
    <row r="13" spans="2:113" ht="13.5" customHeight="1">
      <c r="B13" s="109" t="s">
        <v>114</v>
      </c>
      <c r="C13" s="19">
        <v>400000</v>
      </c>
      <c r="D13" s="19">
        <v>400000</v>
      </c>
      <c r="E13" s="19">
        <v>400000</v>
      </c>
      <c r="F13" s="19">
        <v>850002</v>
      </c>
      <c r="G13" s="19">
        <v>535002</v>
      </c>
      <c r="H13" s="19">
        <v>650000</v>
      </c>
      <c r="I13" s="19">
        <v>0</v>
      </c>
      <c r="J13" s="19">
        <v>0</v>
      </c>
      <c r="K13" s="19">
        <v>400000</v>
      </c>
      <c r="L13" s="19">
        <v>0</v>
      </c>
      <c r="M13" s="19">
        <v>0</v>
      </c>
      <c r="N13" s="19">
        <v>0</v>
      </c>
      <c r="O13" s="19">
        <v>0</v>
      </c>
      <c r="P13" s="19">
        <v>337500</v>
      </c>
      <c r="Q13" s="19">
        <v>324793</v>
      </c>
      <c r="R13" s="19">
        <v>324793</v>
      </c>
      <c r="S13" s="19">
        <v>339669</v>
      </c>
      <c r="T13" s="19">
        <v>339669</v>
      </c>
      <c r="U13" s="19">
        <v>439673</v>
      </c>
      <c r="V13" s="19">
        <v>329752</v>
      </c>
      <c r="W13" s="19">
        <v>329752</v>
      </c>
      <c r="X13" s="99">
        <v>339669</v>
      </c>
      <c r="Y13" s="99">
        <v>414669</v>
      </c>
      <c r="Z13" s="99">
        <v>329752</v>
      </c>
      <c r="AA13" s="99">
        <v>891669</v>
      </c>
      <c r="AB13" s="99">
        <v>339669</v>
      </c>
      <c r="AC13" s="125"/>
      <c r="AD13" s="99">
        <v>340000</v>
      </c>
      <c r="AE13" s="99">
        <v>339669</v>
      </c>
      <c r="AF13" s="99">
        <v>414669</v>
      </c>
      <c r="AG13" s="99">
        <v>390002</v>
      </c>
      <c r="AH13" s="99">
        <v>409505</v>
      </c>
      <c r="AI13" s="99">
        <v>0</v>
      </c>
      <c r="AJ13" s="19">
        <v>401468</v>
      </c>
      <c r="AK13" s="19">
        <v>401468</v>
      </c>
      <c r="AL13" s="19">
        <v>401468</v>
      </c>
      <c r="AM13" s="19">
        <v>414702</v>
      </c>
      <c r="AN13" s="19">
        <v>401468</v>
      </c>
      <c r="AO13" s="19">
        <v>402500</v>
      </c>
      <c r="AP13" s="19">
        <v>426230</v>
      </c>
      <c r="AQ13" s="19">
        <v>426230</v>
      </c>
      <c r="AR13" s="19">
        <v>426230</v>
      </c>
      <c r="AS13" s="19">
        <v>376228</v>
      </c>
      <c r="AT13" s="19">
        <v>0</v>
      </c>
      <c r="AU13" s="19">
        <v>0</v>
      </c>
      <c r="AV13" s="19">
        <v>454004</v>
      </c>
      <c r="AW13" s="19">
        <v>0</v>
      </c>
      <c r="AX13" s="19">
        <v>0</v>
      </c>
      <c r="AY13" s="19">
        <v>0</v>
      </c>
      <c r="AZ13" s="19">
        <v>0</v>
      </c>
      <c r="BA13" s="19">
        <v>0</v>
      </c>
      <c r="BB13" s="19">
        <v>0</v>
      </c>
      <c r="BC13" s="19">
        <v>414261</v>
      </c>
      <c r="BD13" s="19">
        <v>0</v>
      </c>
      <c r="BE13" s="19">
        <v>0</v>
      </c>
      <c r="BF13" s="19">
        <v>397209</v>
      </c>
      <c r="BG13" s="19">
        <v>397209</v>
      </c>
      <c r="BH13" s="19">
        <v>128427</v>
      </c>
      <c r="BI13" s="19">
        <v>404002</v>
      </c>
      <c r="BJ13" s="19">
        <v>457273</v>
      </c>
      <c r="BK13" s="19">
        <v>450881</v>
      </c>
      <c r="BL13" s="19">
        <v>372211</v>
      </c>
      <c r="BM13" s="19">
        <v>447211</v>
      </c>
      <c r="BN13" s="19">
        <v>581067</v>
      </c>
      <c r="BO13" s="19">
        <v>450881</v>
      </c>
      <c r="BP13" s="19">
        <v>451603</v>
      </c>
      <c r="BQ13" s="19">
        <v>452033</v>
      </c>
      <c r="BR13" s="19">
        <v>727457</v>
      </c>
      <c r="BS13" s="19">
        <v>450577</v>
      </c>
      <c r="BT13" s="19">
        <v>391669</v>
      </c>
      <c r="BU13" s="19">
        <v>423600</v>
      </c>
      <c r="BV13" s="19">
        <v>423600</v>
      </c>
      <c r="BW13" s="19">
        <v>396591</v>
      </c>
      <c r="BX13" s="19">
        <v>390991</v>
      </c>
      <c r="BY13" s="19">
        <v>414148</v>
      </c>
      <c r="BZ13" s="19">
        <v>399589</v>
      </c>
      <c r="CA13" s="19">
        <v>391669</v>
      </c>
      <c r="CB13" s="19">
        <v>414388</v>
      </c>
      <c r="CC13" s="19">
        <v>414388</v>
      </c>
      <c r="CD13" s="19">
        <v>401259</v>
      </c>
      <c r="CE13" s="19">
        <v>401041</v>
      </c>
      <c r="CF13" s="19">
        <v>401259</v>
      </c>
      <c r="CG13" s="19">
        <v>401041</v>
      </c>
      <c r="CH13" s="19">
        <v>591669</v>
      </c>
      <c r="CI13" s="40">
        <v>401259</v>
      </c>
      <c r="CJ13" s="19">
        <v>401259</v>
      </c>
      <c r="CK13" s="19">
        <v>392016</v>
      </c>
      <c r="CL13" s="19">
        <v>413899</v>
      </c>
      <c r="CM13" s="19">
        <v>415500</v>
      </c>
      <c r="CN13" s="19">
        <v>440705</v>
      </c>
      <c r="CO13" s="19">
        <v>331096</v>
      </c>
      <c r="CP13" s="99">
        <v>416615</v>
      </c>
      <c r="CQ13" s="99">
        <v>416615</v>
      </c>
      <c r="CR13" s="99">
        <v>391295</v>
      </c>
      <c r="CS13" s="99">
        <v>320646</v>
      </c>
      <c r="CT13" s="99">
        <v>340732</v>
      </c>
      <c r="CU13" s="99">
        <v>0</v>
      </c>
      <c r="CV13" s="99">
        <v>0</v>
      </c>
      <c r="CW13" s="99">
        <v>0</v>
      </c>
      <c r="CX13" s="99">
        <v>0</v>
      </c>
      <c r="CY13" s="99">
        <v>0</v>
      </c>
      <c r="CZ13" s="99">
        <v>0</v>
      </c>
      <c r="DA13" s="99">
        <v>0</v>
      </c>
      <c r="DB13" s="99">
        <v>0</v>
      </c>
      <c r="DC13" s="99">
        <v>0</v>
      </c>
      <c r="DD13" s="99">
        <v>0</v>
      </c>
      <c r="DE13" s="99">
        <v>0</v>
      </c>
      <c r="DF13" s="99">
        <v>0</v>
      </c>
      <c r="DG13" s="99">
        <v>0</v>
      </c>
      <c r="DH13" s="99">
        <v>0</v>
      </c>
      <c r="DI13" s="117">
        <v>32851658</v>
      </c>
    </row>
    <row r="14" spans="2:113" ht="13.5" customHeight="1">
      <c r="B14" s="110" t="s">
        <v>116</v>
      </c>
      <c r="C14" s="20">
        <v>62265</v>
      </c>
      <c r="D14" s="20">
        <v>121224</v>
      </c>
      <c r="E14" s="20">
        <v>190665</v>
      </c>
      <c r="F14" s="20">
        <v>141485</v>
      </c>
      <c r="G14" s="20">
        <v>7157603</v>
      </c>
      <c r="H14" s="20">
        <v>277019</v>
      </c>
      <c r="I14" s="20">
        <v>356680</v>
      </c>
      <c r="J14" s="20">
        <v>173365</v>
      </c>
      <c r="K14" s="20">
        <v>179298</v>
      </c>
      <c r="L14" s="20">
        <v>8065</v>
      </c>
      <c r="M14" s="20">
        <v>8065</v>
      </c>
      <c r="N14" s="20">
        <v>433088</v>
      </c>
      <c r="O14" s="20">
        <v>42865</v>
      </c>
      <c r="P14" s="20">
        <v>44065</v>
      </c>
      <c r="Q14" s="20">
        <v>1037742</v>
      </c>
      <c r="R14" s="20">
        <v>270416</v>
      </c>
      <c r="S14" s="20">
        <v>75633869</v>
      </c>
      <c r="T14" s="20">
        <v>432194</v>
      </c>
      <c r="U14" s="20">
        <v>398580</v>
      </c>
      <c r="V14" s="20">
        <v>1692728</v>
      </c>
      <c r="W14" s="20">
        <v>191967</v>
      </c>
      <c r="X14" s="100">
        <v>683365</v>
      </c>
      <c r="Y14" s="100">
        <v>1458165</v>
      </c>
      <c r="Z14" s="100">
        <v>498065</v>
      </c>
      <c r="AA14" s="100">
        <v>78983</v>
      </c>
      <c r="AB14" s="100">
        <v>22793</v>
      </c>
      <c r="AC14" s="125"/>
      <c r="AD14" s="100">
        <v>280582</v>
      </c>
      <c r="AE14" s="100">
        <v>1257054</v>
      </c>
      <c r="AF14" s="100">
        <v>524665</v>
      </c>
      <c r="AG14" s="100">
        <v>703896</v>
      </c>
      <c r="AH14" s="100">
        <v>491646</v>
      </c>
      <c r="AI14" s="100">
        <v>924086</v>
      </c>
      <c r="AJ14" s="20">
        <v>20234</v>
      </c>
      <c r="AK14" s="20">
        <v>114427</v>
      </c>
      <c r="AL14" s="20">
        <v>357335</v>
      </c>
      <c r="AM14" s="20">
        <v>419295</v>
      </c>
      <c r="AN14" s="20">
        <v>270128</v>
      </c>
      <c r="AO14" s="20">
        <v>170600</v>
      </c>
      <c r="AP14" s="20">
        <v>134554</v>
      </c>
      <c r="AQ14" s="20">
        <v>117000</v>
      </c>
      <c r="AR14" s="20">
        <v>74300</v>
      </c>
      <c r="AS14" s="20">
        <v>118220</v>
      </c>
      <c r="AT14" s="20">
        <v>1004466</v>
      </c>
      <c r="AU14" s="20">
        <v>406331</v>
      </c>
      <c r="AV14" s="20">
        <v>577983</v>
      </c>
      <c r="AW14" s="20">
        <v>526878</v>
      </c>
      <c r="AX14" s="20">
        <v>339211</v>
      </c>
      <c r="AY14" s="20">
        <v>836186</v>
      </c>
      <c r="AZ14" s="20">
        <v>1038643</v>
      </c>
      <c r="BA14" s="20">
        <v>229640</v>
      </c>
      <c r="BB14" s="20">
        <v>203941</v>
      </c>
      <c r="BC14" s="20">
        <v>450313</v>
      </c>
      <c r="BD14" s="20">
        <v>453961</v>
      </c>
      <c r="BE14" s="20">
        <v>19000</v>
      </c>
      <c r="BF14" s="20">
        <v>257000</v>
      </c>
      <c r="BG14" s="20">
        <v>232220</v>
      </c>
      <c r="BH14" s="20">
        <v>89506</v>
      </c>
      <c r="BI14" s="20">
        <v>5000</v>
      </c>
      <c r="BJ14" s="20">
        <v>321560</v>
      </c>
      <c r="BK14" s="20">
        <v>526920</v>
      </c>
      <c r="BL14" s="20">
        <v>176994</v>
      </c>
      <c r="BM14" s="20">
        <v>132659</v>
      </c>
      <c r="BN14" s="20">
        <v>1252662</v>
      </c>
      <c r="BO14" s="20">
        <v>205640</v>
      </c>
      <c r="BP14" s="20">
        <v>5000</v>
      </c>
      <c r="BQ14" s="20">
        <v>290280</v>
      </c>
      <c r="BR14" s="20">
        <v>648604</v>
      </c>
      <c r="BS14" s="20">
        <v>23000</v>
      </c>
      <c r="BT14" s="20">
        <v>1352022</v>
      </c>
      <c r="BU14" s="20">
        <v>101000</v>
      </c>
      <c r="BV14" s="20">
        <v>101040</v>
      </c>
      <c r="BW14" s="20">
        <v>500770</v>
      </c>
      <c r="BX14" s="20">
        <v>713760</v>
      </c>
      <c r="BY14" s="20">
        <v>137300</v>
      </c>
      <c r="BZ14" s="20">
        <v>628040</v>
      </c>
      <c r="CA14" s="20">
        <v>136200</v>
      </c>
      <c r="CB14" s="20">
        <v>933640</v>
      </c>
      <c r="CC14" s="20">
        <v>803160</v>
      </c>
      <c r="CD14" s="20">
        <v>693020</v>
      </c>
      <c r="CE14" s="20">
        <v>5000</v>
      </c>
      <c r="CF14" s="20">
        <v>380294</v>
      </c>
      <c r="CG14" s="20">
        <v>109950</v>
      </c>
      <c r="CH14" s="20">
        <v>64262</v>
      </c>
      <c r="CI14" s="76">
        <v>195400</v>
      </c>
      <c r="CJ14" s="20">
        <v>244157</v>
      </c>
      <c r="CK14" s="20">
        <v>167170</v>
      </c>
      <c r="CL14" s="20">
        <v>744075</v>
      </c>
      <c r="CM14" s="20">
        <v>407575</v>
      </c>
      <c r="CN14" s="20">
        <v>328240</v>
      </c>
      <c r="CO14" s="20">
        <v>762440</v>
      </c>
      <c r="CP14" s="100">
        <v>-40455</v>
      </c>
      <c r="CQ14" s="100">
        <v>5000</v>
      </c>
      <c r="CR14" s="100">
        <v>335825</v>
      </c>
      <c r="CS14" s="100">
        <v>1050724</v>
      </c>
      <c r="CT14" s="100">
        <v>301040</v>
      </c>
      <c r="CU14" s="120">
        <v>108600</v>
      </c>
      <c r="CV14" s="120">
        <v>80150</v>
      </c>
      <c r="CW14" s="120">
        <v>2067864</v>
      </c>
      <c r="CX14" s="120">
        <v>1865788</v>
      </c>
      <c r="CY14" s="120">
        <v>188385</v>
      </c>
      <c r="CZ14" s="120">
        <v>154452</v>
      </c>
      <c r="DA14" s="120">
        <v>470677</v>
      </c>
      <c r="DB14" s="120">
        <v>440730</v>
      </c>
      <c r="DC14" s="120">
        <v>425400</v>
      </c>
      <c r="DD14" s="120">
        <v>2451120</v>
      </c>
      <c r="DE14" s="120">
        <v>2298588</v>
      </c>
      <c r="DF14" s="120">
        <v>589942</v>
      </c>
      <c r="DG14" s="120">
        <v>513167</v>
      </c>
      <c r="DH14" s="120">
        <v>547378</v>
      </c>
      <c r="DI14" s="116">
        <v>131199505</v>
      </c>
    </row>
    <row r="15" spans="2:113" ht="13.5" customHeight="1">
      <c r="B15" s="106" t="s">
        <v>282</v>
      </c>
      <c r="C15" s="18">
        <v>16356170</v>
      </c>
      <c r="D15" s="18">
        <v>27509290</v>
      </c>
      <c r="E15" s="18">
        <v>14966981</v>
      </c>
      <c r="F15" s="18">
        <v>21891939</v>
      </c>
      <c r="G15" s="18">
        <v>19670047</v>
      </c>
      <c r="H15" s="18">
        <v>17427048</v>
      </c>
      <c r="I15" s="18">
        <v>18650113</v>
      </c>
      <c r="J15" s="18">
        <v>9047139</v>
      </c>
      <c r="K15" s="18">
        <v>17172422</v>
      </c>
      <c r="L15" s="18">
        <v>34516076</v>
      </c>
      <c r="M15" s="18">
        <v>2747120</v>
      </c>
      <c r="N15" s="18">
        <v>7744437</v>
      </c>
      <c r="O15" s="18">
        <v>13746699</v>
      </c>
      <c r="P15" s="18">
        <v>25672623</v>
      </c>
      <c r="Q15" s="18">
        <v>46471027</v>
      </c>
      <c r="R15" s="18">
        <v>36984331</v>
      </c>
      <c r="S15" s="18">
        <v>145330270</v>
      </c>
      <c r="T15" s="18">
        <v>23539376</v>
      </c>
      <c r="U15" s="18">
        <v>42200152</v>
      </c>
      <c r="V15" s="18">
        <v>36669428</v>
      </c>
      <c r="W15" s="18">
        <v>22733030</v>
      </c>
      <c r="X15" s="98">
        <v>28379917</v>
      </c>
      <c r="Y15" s="98">
        <v>27500875</v>
      </c>
      <c r="Z15" s="98">
        <v>10785299</v>
      </c>
      <c r="AA15" s="98">
        <v>31193359</v>
      </c>
      <c r="AB15" s="98">
        <v>20864522</v>
      </c>
      <c r="AC15" s="95"/>
      <c r="AD15" s="98">
        <v>13173325</v>
      </c>
      <c r="AE15" s="98">
        <v>23547323</v>
      </c>
      <c r="AF15" s="98">
        <v>20336622</v>
      </c>
      <c r="AG15" s="98">
        <v>18639313</v>
      </c>
      <c r="AH15" s="98">
        <v>18176678</v>
      </c>
      <c r="AI15" s="98">
        <v>19705325</v>
      </c>
      <c r="AJ15" s="18">
        <v>2465292</v>
      </c>
      <c r="AK15" s="18">
        <v>4700292</v>
      </c>
      <c r="AL15" s="18">
        <v>5742239</v>
      </c>
      <c r="AM15" s="18">
        <v>21741588</v>
      </c>
      <c r="AN15" s="18">
        <v>10691885</v>
      </c>
      <c r="AO15" s="18">
        <v>8114124</v>
      </c>
      <c r="AP15" s="18">
        <v>5057947</v>
      </c>
      <c r="AQ15" s="18">
        <v>7294988</v>
      </c>
      <c r="AR15" s="18">
        <v>13098486</v>
      </c>
      <c r="AS15" s="18">
        <v>5460585</v>
      </c>
      <c r="AT15" s="18">
        <v>21758927</v>
      </c>
      <c r="AU15" s="18">
        <v>7578607</v>
      </c>
      <c r="AV15" s="18">
        <v>8145807</v>
      </c>
      <c r="AW15" s="18">
        <v>6369736</v>
      </c>
      <c r="AX15" s="18">
        <v>7935310</v>
      </c>
      <c r="AY15" s="18">
        <v>22400154</v>
      </c>
      <c r="AZ15" s="18">
        <v>17590212</v>
      </c>
      <c r="BA15" s="18">
        <v>12954346</v>
      </c>
      <c r="BB15" s="18">
        <v>9691761</v>
      </c>
      <c r="BC15" s="18">
        <v>7845532</v>
      </c>
      <c r="BD15" s="18">
        <v>12206619</v>
      </c>
      <c r="BE15" s="18">
        <v>9115157</v>
      </c>
      <c r="BF15" s="18">
        <v>6837453</v>
      </c>
      <c r="BG15" s="18">
        <v>11340161</v>
      </c>
      <c r="BH15" s="18">
        <v>2834149</v>
      </c>
      <c r="BI15" s="18">
        <v>6649883</v>
      </c>
      <c r="BJ15" s="18">
        <v>12127514</v>
      </c>
      <c r="BK15" s="18">
        <v>15607520</v>
      </c>
      <c r="BL15" s="18">
        <v>7679790</v>
      </c>
      <c r="BM15" s="18">
        <v>9831307</v>
      </c>
      <c r="BN15" s="18">
        <v>51390092</v>
      </c>
      <c r="BO15" s="18">
        <v>5766074</v>
      </c>
      <c r="BP15" s="18">
        <v>4889047</v>
      </c>
      <c r="BQ15" s="18">
        <v>8655061</v>
      </c>
      <c r="BR15" s="18">
        <v>22562946</v>
      </c>
      <c r="BS15" s="18">
        <v>5088171</v>
      </c>
      <c r="BT15" s="18">
        <v>18696159</v>
      </c>
      <c r="BU15" s="18">
        <v>6015368</v>
      </c>
      <c r="BV15" s="18">
        <v>6598143</v>
      </c>
      <c r="BW15" s="18">
        <v>5526207</v>
      </c>
      <c r="BX15" s="18">
        <v>6737489</v>
      </c>
      <c r="BY15" s="18">
        <v>8771216</v>
      </c>
      <c r="BZ15" s="18">
        <v>10438484</v>
      </c>
      <c r="CA15" s="18">
        <v>4767531</v>
      </c>
      <c r="CB15" s="18">
        <v>16476672</v>
      </c>
      <c r="CC15" s="18">
        <v>13937314</v>
      </c>
      <c r="CD15" s="18">
        <v>12051136</v>
      </c>
      <c r="CE15" s="18">
        <v>4747576</v>
      </c>
      <c r="CF15" s="18">
        <v>8712210</v>
      </c>
      <c r="CG15" s="18">
        <v>7164299</v>
      </c>
      <c r="CH15" s="18">
        <v>5170249</v>
      </c>
      <c r="CI15" s="39">
        <v>7905912</v>
      </c>
      <c r="CJ15" s="18">
        <v>10134145</v>
      </c>
      <c r="CK15" s="18">
        <v>7008343</v>
      </c>
      <c r="CL15" s="18">
        <v>19029906</v>
      </c>
      <c r="CM15" s="18">
        <v>7623420</v>
      </c>
      <c r="CN15" s="18">
        <v>7570137</v>
      </c>
      <c r="CO15" s="18">
        <v>18112179</v>
      </c>
      <c r="CP15" s="98">
        <v>8045604</v>
      </c>
      <c r="CQ15" s="98">
        <v>6023261</v>
      </c>
      <c r="CR15" s="98">
        <v>15560212</v>
      </c>
      <c r="CS15" s="98">
        <v>15241597</v>
      </c>
      <c r="CT15" s="98">
        <v>17903778</v>
      </c>
      <c r="CU15" s="98">
        <v>8812079</v>
      </c>
      <c r="CV15" s="98">
        <v>6861203</v>
      </c>
      <c r="CW15" s="98">
        <v>6870619</v>
      </c>
      <c r="CX15" s="98">
        <v>12268108</v>
      </c>
      <c r="CY15" s="98">
        <v>19343158</v>
      </c>
      <c r="CZ15" s="98">
        <v>8012617</v>
      </c>
      <c r="DA15" s="98">
        <v>7027304</v>
      </c>
      <c r="DB15" s="98">
        <v>6107000</v>
      </c>
      <c r="DC15" s="98">
        <v>7416821</v>
      </c>
      <c r="DD15" s="98">
        <v>7403723</v>
      </c>
      <c r="DE15" s="98">
        <v>10530719</v>
      </c>
      <c r="DF15" s="98">
        <v>10576940</v>
      </c>
      <c r="DG15" s="98">
        <v>8223760</v>
      </c>
      <c r="DH15" s="98">
        <v>9384930</v>
      </c>
      <c r="DI15" s="104">
        <v>1661433428</v>
      </c>
    </row>
    <row r="16" spans="2:113">
      <c r="B16" s="106" t="s">
        <v>104</v>
      </c>
      <c r="C16" s="18">
        <v>41676705</v>
      </c>
      <c r="D16" s="18">
        <v>57242969</v>
      </c>
      <c r="E16" s="18">
        <v>41106427</v>
      </c>
      <c r="F16" s="18">
        <v>55583461</v>
      </c>
      <c r="G16" s="18">
        <v>40911791</v>
      </c>
      <c r="H16" s="18">
        <v>49919814</v>
      </c>
      <c r="I16" s="18">
        <v>57216328</v>
      </c>
      <c r="J16" s="18">
        <v>22411555</v>
      </c>
      <c r="K16" s="18">
        <v>79171942</v>
      </c>
      <c r="L16" s="18">
        <v>85584801</v>
      </c>
      <c r="M16" s="18">
        <v>4666152</v>
      </c>
      <c r="N16" s="18">
        <v>34769346</v>
      </c>
      <c r="O16" s="18">
        <v>36435978</v>
      </c>
      <c r="P16" s="18">
        <v>181972123</v>
      </c>
      <c r="Q16" s="18">
        <v>96574441</v>
      </c>
      <c r="R16" s="18">
        <v>52735887</v>
      </c>
      <c r="S16" s="18">
        <v>180965621</v>
      </c>
      <c r="T16" s="18">
        <v>67390199</v>
      </c>
      <c r="U16" s="18">
        <v>105124803</v>
      </c>
      <c r="V16" s="18">
        <v>103747523</v>
      </c>
      <c r="W16" s="18">
        <v>49460931</v>
      </c>
      <c r="X16" s="98">
        <v>68486636</v>
      </c>
      <c r="Y16" s="98">
        <v>82919419</v>
      </c>
      <c r="Z16" s="98">
        <v>76432759</v>
      </c>
      <c r="AA16" s="98">
        <v>86699220</v>
      </c>
      <c r="AB16" s="98">
        <v>50688657</v>
      </c>
      <c r="AC16" s="98">
        <v>57417784</v>
      </c>
      <c r="AD16" s="98">
        <v>49038591</v>
      </c>
      <c r="AE16" s="98">
        <v>45288097</v>
      </c>
      <c r="AF16" s="98">
        <v>71833975</v>
      </c>
      <c r="AG16" s="98">
        <v>58095306</v>
      </c>
      <c r="AH16" s="98">
        <v>62127562</v>
      </c>
      <c r="AI16" s="98">
        <v>55552343</v>
      </c>
      <c r="AJ16" s="18">
        <v>14821301</v>
      </c>
      <c r="AK16" s="18">
        <v>15445673</v>
      </c>
      <c r="AL16" s="18">
        <v>20031125</v>
      </c>
      <c r="AM16" s="18">
        <v>97672761</v>
      </c>
      <c r="AN16" s="18">
        <v>32482657</v>
      </c>
      <c r="AO16" s="18">
        <v>26894844</v>
      </c>
      <c r="AP16" s="18">
        <v>22086250</v>
      </c>
      <c r="AQ16" s="18">
        <v>29867360</v>
      </c>
      <c r="AR16" s="18">
        <v>28003684</v>
      </c>
      <c r="AS16" s="18">
        <v>20169612</v>
      </c>
      <c r="AT16" s="18">
        <v>92499259</v>
      </c>
      <c r="AU16" s="18">
        <v>21513908</v>
      </c>
      <c r="AV16" s="18">
        <v>25993302</v>
      </c>
      <c r="AW16" s="18">
        <v>25759446</v>
      </c>
      <c r="AX16" s="18">
        <v>24548306</v>
      </c>
      <c r="AY16" s="18">
        <v>110329524</v>
      </c>
      <c r="AZ16" s="18">
        <v>69191535</v>
      </c>
      <c r="BA16" s="18">
        <v>46862454</v>
      </c>
      <c r="BB16" s="18">
        <v>33712648</v>
      </c>
      <c r="BC16" s="18">
        <v>29055790</v>
      </c>
      <c r="BD16" s="18">
        <v>19317248</v>
      </c>
      <c r="BE16" s="18">
        <v>21876196</v>
      </c>
      <c r="BF16" s="18">
        <v>16534741</v>
      </c>
      <c r="BG16" s="18">
        <v>21178034</v>
      </c>
      <c r="BH16" s="18">
        <v>4812481</v>
      </c>
      <c r="BI16" s="18">
        <v>17406217</v>
      </c>
      <c r="BJ16" s="18">
        <v>38874788</v>
      </c>
      <c r="BK16" s="18">
        <v>43189366</v>
      </c>
      <c r="BL16" s="18">
        <v>21822479</v>
      </c>
      <c r="BM16" s="18">
        <v>21035989</v>
      </c>
      <c r="BN16" s="18">
        <v>157022484</v>
      </c>
      <c r="BO16" s="18">
        <v>13026729</v>
      </c>
      <c r="BP16" s="18">
        <v>18361953</v>
      </c>
      <c r="BQ16" s="18">
        <v>18468499</v>
      </c>
      <c r="BR16" s="18">
        <v>57846191</v>
      </c>
      <c r="BS16" s="18">
        <v>13290283</v>
      </c>
      <c r="BT16" s="18">
        <v>54762400</v>
      </c>
      <c r="BU16" s="18">
        <v>22715832</v>
      </c>
      <c r="BV16" s="18">
        <v>25618557</v>
      </c>
      <c r="BW16" s="18">
        <v>15396444</v>
      </c>
      <c r="BX16" s="18">
        <v>26341698</v>
      </c>
      <c r="BY16" s="18">
        <v>21368916</v>
      </c>
      <c r="BZ16" s="18">
        <v>31676592</v>
      </c>
      <c r="CA16" s="18">
        <v>17886186</v>
      </c>
      <c r="CB16" s="18">
        <v>52452271</v>
      </c>
      <c r="CC16" s="18">
        <v>27823979</v>
      </c>
      <c r="CD16" s="18">
        <v>35395636</v>
      </c>
      <c r="CE16" s="18">
        <v>16535825</v>
      </c>
      <c r="CF16" s="18">
        <v>29441438</v>
      </c>
      <c r="CG16" s="18">
        <v>25482969</v>
      </c>
      <c r="CH16" s="18">
        <v>13842893</v>
      </c>
      <c r="CI16" s="39">
        <v>18488805</v>
      </c>
      <c r="CJ16" s="18">
        <v>30488538</v>
      </c>
      <c r="CK16" s="18">
        <v>24734015</v>
      </c>
      <c r="CL16" s="18">
        <v>57264968</v>
      </c>
      <c r="CM16" s="18">
        <v>24032940</v>
      </c>
      <c r="CN16" s="18">
        <v>32193030</v>
      </c>
      <c r="CO16" s="18">
        <v>49330659</v>
      </c>
      <c r="CP16" s="98">
        <v>35812637</v>
      </c>
      <c r="CQ16" s="98">
        <v>21213520</v>
      </c>
      <c r="CR16" s="98">
        <v>48150512</v>
      </c>
      <c r="CS16" s="98">
        <v>47367304</v>
      </c>
      <c r="CT16" s="98">
        <v>39623067</v>
      </c>
      <c r="CU16" s="98">
        <v>20604561</v>
      </c>
      <c r="CV16" s="98">
        <v>19398870</v>
      </c>
      <c r="CW16" s="98">
        <v>34663381</v>
      </c>
      <c r="CX16" s="98">
        <v>40660497</v>
      </c>
      <c r="CY16" s="98">
        <v>14984036</v>
      </c>
      <c r="CZ16" s="98">
        <v>22351744</v>
      </c>
      <c r="DA16" s="98">
        <v>21933799</v>
      </c>
      <c r="DB16" s="98">
        <v>21024049</v>
      </c>
      <c r="DC16" s="98">
        <v>26388082</v>
      </c>
      <c r="DD16" s="98">
        <v>33506977</v>
      </c>
      <c r="DE16" s="98">
        <v>17390067</v>
      </c>
      <c r="DF16" s="98">
        <v>24377668</v>
      </c>
      <c r="DG16" s="98">
        <v>10117802</v>
      </c>
      <c r="DH16" s="98">
        <v>11416055</v>
      </c>
      <c r="DI16" s="104">
        <v>4664513482</v>
      </c>
    </row>
    <row r="17" spans="2:116">
      <c r="B17" s="107" t="s">
        <v>115</v>
      </c>
      <c r="C17" s="18">
        <v>8094294</v>
      </c>
      <c r="D17" s="18">
        <v>17446949</v>
      </c>
      <c r="E17" s="18">
        <v>8245315</v>
      </c>
      <c r="F17" s="18">
        <v>8504444</v>
      </c>
      <c r="G17" s="18">
        <v>6970248</v>
      </c>
      <c r="H17" s="18">
        <v>15398376</v>
      </c>
      <c r="I17" s="18">
        <v>8992556</v>
      </c>
      <c r="J17" s="18">
        <v>5076851</v>
      </c>
      <c r="K17" s="18">
        <v>9201124</v>
      </c>
      <c r="L17" s="18">
        <v>10747273</v>
      </c>
      <c r="M17" s="18">
        <v>1573773</v>
      </c>
      <c r="N17" s="18">
        <v>5291887</v>
      </c>
      <c r="O17" s="18">
        <v>7627857</v>
      </c>
      <c r="P17" s="18">
        <v>9631196</v>
      </c>
      <c r="Q17" s="18">
        <v>26996970</v>
      </c>
      <c r="R17" s="18">
        <v>10949916</v>
      </c>
      <c r="S17" s="18">
        <v>35767010</v>
      </c>
      <c r="T17" s="18">
        <v>10469353</v>
      </c>
      <c r="U17" s="18">
        <v>23341854</v>
      </c>
      <c r="V17" s="18">
        <v>18190854</v>
      </c>
      <c r="W17" s="18">
        <v>5196566</v>
      </c>
      <c r="X17" s="98">
        <v>10892177</v>
      </c>
      <c r="Y17" s="98">
        <v>7869846</v>
      </c>
      <c r="Z17" s="98">
        <v>14657661</v>
      </c>
      <c r="AA17" s="98">
        <v>7417273</v>
      </c>
      <c r="AB17" s="98">
        <v>10065820</v>
      </c>
      <c r="AC17" s="98">
        <v>2469933</v>
      </c>
      <c r="AD17" s="98">
        <v>6344668</v>
      </c>
      <c r="AE17" s="98">
        <v>7137673</v>
      </c>
      <c r="AF17" s="98">
        <v>9449271</v>
      </c>
      <c r="AG17" s="98">
        <v>6116222</v>
      </c>
      <c r="AH17" s="98">
        <v>3826427</v>
      </c>
      <c r="AI17" s="98">
        <v>8460939</v>
      </c>
      <c r="AJ17" s="18">
        <v>2224105</v>
      </c>
      <c r="AK17" s="18">
        <v>2572188</v>
      </c>
      <c r="AL17" s="18">
        <v>3448933</v>
      </c>
      <c r="AM17" s="18">
        <v>18884421</v>
      </c>
      <c r="AN17" s="18">
        <v>5867399</v>
      </c>
      <c r="AO17" s="18">
        <v>4228560</v>
      </c>
      <c r="AP17" s="18">
        <v>3361765</v>
      </c>
      <c r="AQ17" s="18">
        <v>10870513</v>
      </c>
      <c r="AR17" s="18">
        <v>11511811</v>
      </c>
      <c r="AS17" s="18">
        <v>6938268</v>
      </c>
      <c r="AT17" s="18">
        <v>21838964</v>
      </c>
      <c r="AU17" s="18">
        <v>3871340</v>
      </c>
      <c r="AV17" s="18">
        <v>4569195</v>
      </c>
      <c r="AW17" s="18">
        <v>6547859</v>
      </c>
      <c r="AX17" s="18">
        <v>4774122</v>
      </c>
      <c r="AY17" s="18">
        <v>30224439</v>
      </c>
      <c r="AZ17" s="18">
        <v>20512059</v>
      </c>
      <c r="BA17" s="18">
        <v>11674464</v>
      </c>
      <c r="BB17" s="18">
        <v>9454198</v>
      </c>
      <c r="BC17" s="18">
        <v>6849466</v>
      </c>
      <c r="BD17" s="18">
        <v>6253874</v>
      </c>
      <c r="BE17" s="18">
        <v>10376171</v>
      </c>
      <c r="BF17" s="18">
        <v>5691826</v>
      </c>
      <c r="BG17" s="18">
        <v>6814257</v>
      </c>
      <c r="BH17" s="18">
        <v>1636006</v>
      </c>
      <c r="BI17" s="18">
        <v>3416903</v>
      </c>
      <c r="BJ17" s="18">
        <v>8671752</v>
      </c>
      <c r="BK17" s="18">
        <v>15285022</v>
      </c>
      <c r="BL17" s="18">
        <v>7447572</v>
      </c>
      <c r="BM17" s="18">
        <v>9924537</v>
      </c>
      <c r="BN17" s="18">
        <v>41314659</v>
      </c>
      <c r="BO17" s="18">
        <v>5632557</v>
      </c>
      <c r="BP17" s="18">
        <v>7126677</v>
      </c>
      <c r="BQ17" s="18">
        <v>7121019</v>
      </c>
      <c r="BR17" s="18">
        <v>19940188</v>
      </c>
      <c r="BS17" s="18">
        <v>3487898</v>
      </c>
      <c r="BT17" s="18">
        <v>9160576</v>
      </c>
      <c r="BU17" s="18">
        <v>3004507</v>
      </c>
      <c r="BV17" s="18">
        <v>3656910</v>
      </c>
      <c r="BW17" s="18">
        <v>3527338</v>
      </c>
      <c r="BX17" s="18">
        <v>3182219</v>
      </c>
      <c r="BY17" s="18">
        <v>4065004</v>
      </c>
      <c r="BZ17" s="18">
        <v>6682435</v>
      </c>
      <c r="CA17" s="18">
        <v>2793893</v>
      </c>
      <c r="CB17" s="18">
        <v>7270611</v>
      </c>
      <c r="CC17" s="18">
        <v>4651271</v>
      </c>
      <c r="CD17" s="18">
        <v>6629786</v>
      </c>
      <c r="CE17" s="18">
        <v>2518754</v>
      </c>
      <c r="CF17" s="18">
        <v>6586687</v>
      </c>
      <c r="CG17" s="18">
        <v>6228531</v>
      </c>
      <c r="CH17" s="18">
        <v>3771719</v>
      </c>
      <c r="CI17" s="18">
        <v>3110447</v>
      </c>
      <c r="CJ17" s="18">
        <v>5578034</v>
      </c>
      <c r="CK17" s="18">
        <v>3920794</v>
      </c>
      <c r="CL17" s="18">
        <v>7859749</v>
      </c>
      <c r="CM17" s="18">
        <v>3117447</v>
      </c>
      <c r="CN17" s="18">
        <v>6889863</v>
      </c>
      <c r="CO17" s="18">
        <v>15393836</v>
      </c>
      <c r="CP17" s="98">
        <v>12410658</v>
      </c>
      <c r="CQ17" s="98">
        <v>7352868</v>
      </c>
      <c r="CR17" s="98">
        <v>12890708</v>
      </c>
      <c r="CS17" s="98">
        <v>13732853</v>
      </c>
      <c r="CT17" s="98">
        <v>12580622</v>
      </c>
      <c r="CU17" s="98">
        <v>5594483</v>
      </c>
      <c r="CV17" s="98">
        <v>6077185</v>
      </c>
      <c r="CW17" s="98">
        <v>7731540</v>
      </c>
      <c r="CX17" s="98">
        <v>8975325</v>
      </c>
      <c r="CY17" s="98">
        <v>5221626</v>
      </c>
      <c r="CZ17" s="98">
        <v>3132075</v>
      </c>
      <c r="DA17" s="98">
        <v>4138346</v>
      </c>
      <c r="DB17" s="98">
        <v>4221915</v>
      </c>
      <c r="DC17" s="98">
        <v>7910310</v>
      </c>
      <c r="DD17" s="98">
        <v>6638900</v>
      </c>
      <c r="DE17" s="98">
        <v>6455309</v>
      </c>
      <c r="DF17" s="98">
        <v>5405678</v>
      </c>
      <c r="DG17" s="98">
        <v>2529573</v>
      </c>
      <c r="DH17" s="98">
        <v>4537941</v>
      </c>
      <c r="DI17" s="104">
        <v>955925889</v>
      </c>
    </row>
    <row r="18" spans="2:116">
      <c r="B18" s="104" t="s">
        <v>121</v>
      </c>
      <c r="C18" s="18">
        <v>33582411</v>
      </c>
      <c r="D18" s="18">
        <v>39796020</v>
      </c>
      <c r="E18" s="18">
        <v>32861112</v>
      </c>
      <c r="F18" s="18">
        <v>47079017</v>
      </c>
      <c r="G18" s="18">
        <v>33941543</v>
      </c>
      <c r="H18" s="18">
        <v>34521438</v>
      </c>
      <c r="I18" s="18">
        <v>48223772</v>
      </c>
      <c r="J18" s="18">
        <v>17334704</v>
      </c>
      <c r="K18" s="18">
        <v>69970818</v>
      </c>
      <c r="L18" s="18">
        <v>74837528</v>
      </c>
      <c r="M18" s="18">
        <v>3092379</v>
      </c>
      <c r="N18" s="18">
        <v>29477459</v>
      </c>
      <c r="O18" s="18">
        <v>28808121</v>
      </c>
      <c r="P18" s="18">
        <v>172340927</v>
      </c>
      <c r="Q18" s="18">
        <v>69577471</v>
      </c>
      <c r="R18" s="18">
        <v>41785971</v>
      </c>
      <c r="S18" s="18">
        <v>145198611</v>
      </c>
      <c r="T18" s="18">
        <v>56920846</v>
      </c>
      <c r="U18" s="18">
        <v>81782949</v>
      </c>
      <c r="V18" s="18">
        <v>85556669</v>
      </c>
      <c r="W18" s="18">
        <v>44264365</v>
      </c>
      <c r="X18" s="98">
        <v>57594459</v>
      </c>
      <c r="Y18" s="98">
        <v>75049573</v>
      </c>
      <c r="Z18" s="98">
        <v>61775098</v>
      </c>
      <c r="AA18" s="98">
        <v>79281947</v>
      </c>
      <c r="AB18" s="98">
        <v>40622837</v>
      </c>
      <c r="AC18" s="98">
        <v>54947851</v>
      </c>
      <c r="AD18" s="98">
        <v>42693923</v>
      </c>
      <c r="AE18" s="98">
        <v>38150424</v>
      </c>
      <c r="AF18" s="98">
        <v>62384704</v>
      </c>
      <c r="AG18" s="98">
        <v>51979084</v>
      </c>
      <c r="AH18" s="98">
        <v>58301135</v>
      </c>
      <c r="AI18" s="98">
        <v>47091404</v>
      </c>
      <c r="AJ18" s="18">
        <v>12597196</v>
      </c>
      <c r="AK18" s="18">
        <v>12873485</v>
      </c>
      <c r="AL18" s="18">
        <v>16582192</v>
      </c>
      <c r="AM18" s="18">
        <v>78788340</v>
      </c>
      <c r="AN18" s="18">
        <v>26615258</v>
      </c>
      <c r="AO18" s="18">
        <v>22666284</v>
      </c>
      <c r="AP18" s="18">
        <v>18724485</v>
      </c>
      <c r="AQ18" s="18">
        <v>18996847</v>
      </c>
      <c r="AR18" s="18">
        <v>16491873</v>
      </c>
      <c r="AS18" s="18">
        <v>13231344</v>
      </c>
      <c r="AT18" s="18">
        <v>70660295</v>
      </c>
      <c r="AU18" s="18">
        <v>17642568</v>
      </c>
      <c r="AV18" s="18">
        <v>21424107</v>
      </c>
      <c r="AW18" s="18">
        <v>19211587</v>
      </c>
      <c r="AX18" s="18">
        <v>19774184</v>
      </c>
      <c r="AY18" s="18">
        <v>80105085</v>
      </c>
      <c r="AZ18" s="18">
        <v>48679476</v>
      </c>
      <c r="BA18" s="18">
        <v>35187990</v>
      </c>
      <c r="BB18" s="18">
        <v>24258450</v>
      </c>
      <c r="BC18" s="18">
        <v>22206324</v>
      </c>
      <c r="BD18" s="18">
        <v>13063374</v>
      </c>
      <c r="BE18" s="18">
        <v>11500025</v>
      </c>
      <c r="BF18" s="18">
        <v>10842915</v>
      </c>
      <c r="BG18" s="18">
        <v>14363777</v>
      </c>
      <c r="BH18" s="18">
        <v>3176475</v>
      </c>
      <c r="BI18" s="18">
        <v>13989314</v>
      </c>
      <c r="BJ18" s="18">
        <v>30203036</v>
      </c>
      <c r="BK18" s="18">
        <v>27904344</v>
      </c>
      <c r="BL18" s="18">
        <v>14374907</v>
      </c>
      <c r="BM18" s="18">
        <v>11111452</v>
      </c>
      <c r="BN18" s="18">
        <v>115707825</v>
      </c>
      <c r="BO18" s="18">
        <v>7394172</v>
      </c>
      <c r="BP18" s="18">
        <v>11235276</v>
      </c>
      <c r="BQ18" s="18">
        <v>11347480</v>
      </c>
      <c r="BR18" s="18">
        <v>37906003</v>
      </c>
      <c r="BS18" s="18">
        <v>9802385</v>
      </c>
      <c r="BT18" s="18">
        <v>45601824</v>
      </c>
      <c r="BU18" s="18">
        <v>19711325</v>
      </c>
      <c r="BV18" s="18">
        <v>21961647</v>
      </c>
      <c r="BW18" s="18">
        <v>11869106</v>
      </c>
      <c r="BX18" s="18">
        <v>23159479</v>
      </c>
      <c r="BY18" s="18">
        <v>17303912</v>
      </c>
      <c r="BZ18" s="18">
        <v>24994157</v>
      </c>
      <c r="CA18" s="18">
        <v>15092293</v>
      </c>
      <c r="CB18" s="18">
        <v>45181660</v>
      </c>
      <c r="CC18" s="18">
        <v>23172708</v>
      </c>
      <c r="CD18" s="18">
        <v>28765850</v>
      </c>
      <c r="CE18" s="18">
        <v>14017071</v>
      </c>
      <c r="CF18" s="18">
        <v>22854751</v>
      </c>
      <c r="CG18" s="18">
        <v>19254438</v>
      </c>
      <c r="CH18" s="18">
        <v>10071174</v>
      </c>
      <c r="CI18" s="39">
        <v>15378358</v>
      </c>
      <c r="CJ18" s="18">
        <v>24910504</v>
      </c>
      <c r="CK18" s="18">
        <v>20813221</v>
      </c>
      <c r="CL18" s="18">
        <v>49405219</v>
      </c>
      <c r="CM18" s="18">
        <v>20915493</v>
      </c>
      <c r="CN18" s="18">
        <v>25303167</v>
      </c>
      <c r="CO18" s="18">
        <v>33936823</v>
      </c>
      <c r="CP18" s="98">
        <v>23401979</v>
      </c>
      <c r="CQ18" s="98">
        <v>13860652</v>
      </c>
      <c r="CR18" s="98">
        <v>35259804</v>
      </c>
      <c r="CS18" s="98">
        <v>33634451</v>
      </c>
      <c r="CT18" s="98">
        <v>27042445</v>
      </c>
      <c r="CU18" s="98">
        <v>15010078</v>
      </c>
      <c r="CV18" s="98">
        <v>13321685</v>
      </c>
      <c r="CW18" s="98">
        <v>26931841</v>
      </c>
      <c r="CX18" s="98">
        <v>31685172</v>
      </c>
      <c r="CY18" s="98">
        <v>9762410</v>
      </c>
      <c r="CZ18" s="98">
        <v>19219669</v>
      </c>
      <c r="DA18" s="98">
        <v>17795453</v>
      </c>
      <c r="DB18" s="98">
        <v>16802134</v>
      </c>
      <c r="DC18" s="98">
        <v>18477772</v>
      </c>
      <c r="DD18" s="98">
        <v>26868077</v>
      </c>
      <c r="DE18" s="98">
        <v>10934758</v>
      </c>
      <c r="DF18" s="98">
        <v>18971990</v>
      </c>
      <c r="DG18" s="98">
        <v>7588229</v>
      </c>
      <c r="DH18" s="98">
        <v>6878114</v>
      </c>
      <c r="DI18" s="104">
        <v>3708587593</v>
      </c>
    </row>
    <row r="19" spans="2:116">
      <c r="B19" s="111" t="s">
        <v>283</v>
      </c>
      <c r="C19" s="129">
        <v>1550000000</v>
      </c>
      <c r="D19" s="129">
        <v>2500000000</v>
      </c>
      <c r="E19" s="129">
        <v>1530000000</v>
      </c>
      <c r="F19" s="129">
        <v>2700000000</v>
      </c>
      <c r="G19" s="129">
        <v>1220000000</v>
      </c>
      <c r="H19" s="129">
        <v>2150000000</v>
      </c>
      <c r="I19" s="129">
        <v>3092000000</v>
      </c>
      <c r="J19" s="129">
        <v>1110000000</v>
      </c>
      <c r="K19" s="129">
        <v>3418000000</v>
      </c>
      <c r="L19" s="129">
        <v>3900000000</v>
      </c>
      <c r="M19" s="129">
        <v>640000000</v>
      </c>
      <c r="N19" s="129">
        <v>1314000000</v>
      </c>
      <c r="O19" s="129">
        <v>1624000000</v>
      </c>
      <c r="P19" s="129">
        <v>4798000000</v>
      </c>
      <c r="Q19" s="129">
        <v>2310000000</v>
      </c>
      <c r="R19" s="129">
        <v>1580000000</v>
      </c>
      <c r="S19" s="129">
        <v>4900000000</v>
      </c>
      <c r="T19" s="129">
        <v>1900000000</v>
      </c>
      <c r="U19" s="129">
        <v>2700000000</v>
      </c>
      <c r="V19" s="129">
        <v>3400000000</v>
      </c>
      <c r="W19" s="129">
        <v>1350000000</v>
      </c>
      <c r="X19" s="130">
        <v>2720000000</v>
      </c>
      <c r="Y19" s="130">
        <v>3150000000</v>
      </c>
      <c r="Z19" s="130">
        <v>3100000000</v>
      </c>
      <c r="AA19" s="130">
        <v>3750000000</v>
      </c>
      <c r="AB19" s="130">
        <v>1650000000</v>
      </c>
      <c r="AC19" s="130">
        <v>3085000000</v>
      </c>
      <c r="AD19" s="130">
        <v>2140000000</v>
      </c>
      <c r="AE19" s="130">
        <v>1600000000</v>
      </c>
      <c r="AF19" s="130">
        <v>3100000000</v>
      </c>
      <c r="AG19" s="130">
        <v>2840000000</v>
      </c>
      <c r="AH19" s="130">
        <v>3580000000</v>
      </c>
      <c r="AI19" s="130">
        <v>2501000000</v>
      </c>
      <c r="AJ19" s="129">
        <v>430000000</v>
      </c>
      <c r="AK19" s="129">
        <v>660000000</v>
      </c>
      <c r="AL19" s="129">
        <v>650000000</v>
      </c>
      <c r="AM19" s="129">
        <v>3610000000</v>
      </c>
      <c r="AN19" s="129">
        <v>1560000000</v>
      </c>
      <c r="AO19" s="129">
        <v>1370600000</v>
      </c>
      <c r="AP19" s="129">
        <v>1000000000</v>
      </c>
      <c r="AQ19" s="129">
        <v>1100000000</v>
      </c>
      <c r="AR19" s="129">
        <v>1210000000</v>
      </c>
      <c r="AS19" s="129">
        <v>690000000</v>
      </c>
      <c r="AT19" s="129">
        <v>4030000000</v>
      </c>
      <c r="AU19" s="129">
        <v>1070000000</v>
      </c>
      <c r="AV19" s="129">
        <v>1130000000</v>
      </c>
      <c r="AW19" s="129">
        <v>950000000</v>
      </c>
      <c r="AX19" s="129">
        <v>1100000000</v>
      </c>
      <c r="AY19" s="129">
        <v>5940000000</v>
      </c>
      <c r="AZ19" s="129">
        <v>3350000000</v>
      </c>
      <c r="BA19" s="129">
        <v>2350000000</v>
      </c>
      <c r="BB19" s="129">
        <v>1630000000</v>
      </c>
      <c r="BC19" s="129">
        <v>1650000000</v>
      </c>
      <c r="BD19" s="129">
        <v>1050000000</v>
      </c>
      <c r="BE19" s="129">
        <v>911000000</v>
      </c>
      <c r="BF19" s="129">
        <v>836000000</v>
      </c>
      <c r="BG19" s="129">
        <v>1080000000</v>
      </c>
      <c r="BH19" s="129"/>
      <c r="BI19" s="129">
        <v>730000000</v>
      </c>
      <c r="BJ19" s="129">
        <v>1460000000</v>
      </c>
      <c r="BK19" s="129">
        <v>1890000000</v>
      </c>
      <c r="BL19" s="129">
        <v>793000000</v>
      </c>
      <c r="BM19" s="129">
        <v>944000000</v>
      </c>
      <c r="BN19" s="129">
        <v>6520000000</v>
      </c>
      <c r="BO19" s="129">
        <v>453000000</v>
      </c>
      <c r="BP19" s="129">
        <v>577000000</v>
      </c>
      <c r="BQ19" s="129">
        <v>624000000</v>
      </c>
      <c r="BR19" s="129">
        <v>1780000000</v>
      </c>
      <c r="BS19" s="129">
        <v>534000000</v>
      </c>
      <c r="BT19" s="129">
        <v>1820000000</v>
      </c>
      <c r="BU19" s="129">
        <v>820000000</v>
      </c>
      <c r="BV19" s="129">
        <v>870000000</v>
      </c>
      <c r="BW19" s="129">
        <v>615000000</v>
      </c>
      <c r="BX19" s="129">
        <v>842000000</v>
      </c>
      <c r="BY19" s="129">
        <v>839000000</v>
      </c>
      <c r="BZ19" s="129">
        <v>1080000000</v>
      </c>
      <c r="CA19" s="129">
        <v>572000000</v>
      </c>
      <c r="CB19" s="129">
        <v>1990000000</v>
      </c>
      <c r="CC19" s="129">
        <v>1170000000</v>
      </c>
      <c r="CD19" s="129">
        <v>1360000000</v>
      </c>
      <c r="CE19" s="129">
        <v>566000000</v>
      </c>
      <c r="CF19" s="129">
        <v>809000000</v>
      </c>
      <c r="CG19" s="129">
        <v>684000000</v>
      </c>
      <c r="CH19" s="129">
        <v>426000000</v>
      </c>
      <c r="CI19" s="129">
        <v>771000000</v>
      </c>
      <c r="CJ19" s="129">
        <v>834000000</v>
      </c>
      <c r="CK19" s="129">
        <v>942000000</v>
      </c>
      <c r="CL19" s="129">
        <v>2090000000</v>
      </c>
      <c r="CM19" s="129">
        <v>872000000</v>
      </c>
      <c r="CN19" s="129">
        <v>1158000000</v>
      </c>
      <c r="CO19" s="129">
        <v>1638625255</v>
      </c>
      <c r="CP19" s="130">
        <v>1310000000</v>
      </c>
      <c r="CQ19" s="130">
        <v>790000000</v>
      </c>
      <c r="CR19" s="130">
        <v>1800000000</v>
      </c>
      <c r="CS19" s="130">
        <v>2160000000</v>
      </c>
      <c r="CT19" s="130">
        <v>1560000000</v>
      </c>
      <c r="CU19" s="130">
        <v>880000000</v>
      </c>
      <c r="CV19" s="130">
        <v>850000000</v>
      </c>
      <c r="CW19" s="130">
        <v>1100000000</v>
      </c>
      <c r="CX19" s="130">
        <v>1400000000</v>
      </c>
      <c r="CY19" s="130">
        <v>1120000000</v>
      </c>
      <c r="CZ19" s="130">
        <v>1210000000</v>
      </c>
      <c r="DA19" s="130">
        <v>945000000</v>
      </c>
      <c r="DB19" s="130">
        <v>900000000</v>
      </c>
      <c r="DC19" s="130">
        <v>1030000000</v>
      </c>
      <c r="DD19" s="130">
        <v>1150000000</v>
      </c>
      <c r="DE19" s="130">
        <v>1070000000</v>
      </c>
      <c r="DF19" s="130">
        <v>1150000000</v>
      </c>
      <c r="DG19" s="130">
        <v>1198500000</v>
      </c>
      <c r="DH19" s="130">
        <v>1180000000</v>
      </c>
      <c r="DI19" s="104">
        <f>+SUM(C19:DH19)</f>
        <v>184136725255</v>
      </c>
    </row>
    <row r="20" spans="2:116" s="89" customFormat="1">
      <c r="B20" s="112" t="s">
        <v>284</v>
      </c>
      <c r="C20" s="94">
        <v>1712000000</v>
      </c>
      <c r="D20" s="94">
        <v>2860000000</v>
      </c>
      <c r="E20" s="94">
        <v>1890000000</v>
      </c>
      <c r="F20" s="94">
        <v>3120000000</v>
      </c>
      <c r="G20" s="94">
        <v>1680000000</v>
      </c>
      <c r="H20" s="94">
        <v>2270000000</v>
      </c>
      <c r="I20" s="94">
        <v>2760000000</v>
      </c>
      <c r="J20" s="94">
        <v>1060000000</v>
      </c>
      <c r="K20" s="94">
        <v>5079000000</v>
      </c>
      <c r="L20" s="94">
        <v>3430000000</v>
      </c>
      <c r="M20" s="94">
        <v>500000000</v>
      </c>
      <c r="N20" s="94">
        <v>1500000000</v>
      </c>
      <c r="O20" s="94">
        <v>1710000000</v>
      </c>
      <c r="P20" s="94">
        <v>6860000000</v>
      </c>
      <c r="Q20" s="94">
        <v>3420000000</v>
      </c>
      <c r="R20" s="94">
        <v>2300000000</v>
      </c>
      <c r="S20" s="94">
        <v>6590000000</v>
      </c>
      <c r="T20" s="94">
        <v>2630000000</v>
      </c>
      <c r="U20" s="94">
        <v>3640000000</v>
      </c>
      <c r="V20" s="94">
        <v>4240000000</v>
      </c>
      <c r="W20" s="94">
        <v>2160000000</v>
      </c>
      <c r="X20" s="101">
        <v>3310000000</v>
      </c>
      <c r="Y20" s="101">
        <v>4240000000</v>
      </c>
      <c r="Z20" s="101">
        <v>3840000000</v>
      </c>
      <c r="AA20" s="101">
        <v>4370000000</v>
      </c>
      <c r="AB20" s="101">
        <v>1950000000</v>
      </c>
      <c r="AC20" s="101">
        <v>3570000000</v>
      </c>
      <c r="AD20" s="101">
        <v>2330000000</v>
      </c>
      <c r="AE20" s="101">
        <v>1890000000</v>
      </c>
      <c r="AF20" s="101">
        <v>3310000000</v>
      </c>
      <c r="AG20" s="101">
        <v>2930000000</v>
      </c>
      <c r="AH20" s="101">
        <v>3990000000</v>
      </c>
      <c r="AI20" s="101">
        <v>2670000000</v>
      </c>
      <c r="AJ20" s="94">
        <v>573000000</v>
      </c>
      <c r="AK20" s="94">
        <v>773000000</v>
      </c>
      <c r="AL20" s="94">
        <v>940000000</v>
      </c>
      <c r="AM20" s="94">
        <v>4771000000</v>
      </c>
      <c r="AN20" s="94">
        <v>1872000000</v>
      </c>
      <c r="AO20" s="94">
        <v>1555000000</v>
      </c>
      <c r="AP20" s="94">
        <v>1050000000</v>
      </c>
      <c r="AQ20" s="94">
        <v>1480000000</v>
      </c>
      <c r="AR20" s="94">
        <v>1730000000</v>
      </c>
      <c r="AS20" s="94">
        <v>890000000</v>
      </c>
      <c r="AT20" s="94">
        <v>5320000000</v>
      </c>
      <c r="AU20" s="94">
        <v>1060000000</v>
      </c>
      <c r="AV20" s="94">
        <v>1230000000</v>
      </c>
      <c r="AW20" s="94">
        <v>1070000000</v>
      </c>
      <c r="AX20" s="94">
        <v>1260000000</v>
      </c>
      <c r="AY20" s="94">
        <v>5500000000</v>
      </c>
      <c r="AZ20" s="94">
        <v>2920000000</v>
      </c>
      <c r="BA20" s="94">
        <v>2110000000</v>
      </c>
      <c r="BB20" s="94">
        <v>1480000000</v>
      </c>
      <c r="BC20" s="94">
        <v>1350000000</v>
      </c>
      <c r="BD20" s="94">
        <v>1250000000</v>
      </c>
      <c r="BE20" s="94">
        <v>774000000</v>
      </c>
      <c r="BF20" s="94">
        <v>906000000</v>
      </c>
      <c r="BG20" s="94">
        <v>1300000000</v>
      </c>
      <c r="BH20" s="94"/>
      <c r="BI20" s="94">
        <v>963000000</v>
      </c>
      <c r="BJ20" s="94">
        <v>1870000000</v>
      </c>
      <c r="BK20" s="94">
        <v>2370000000</v>
      </c>
      <c r="BL20" s="94">
        <v>1080000000</v>
      </c>
      <c r="BM20" s="94">
        <v>1310000000</v>
      </c>
      <c r="BN20" s="94">
        <v>7660000000</v>
      </c>
      <c r="BO20" s="94">
        <v>533000000</v>
      </c>
      <c r="BP20" s="94">
        <v>727000000</v>
      </c>
      <c r="BQ20" s="94">
        <v>751000000</v>
      </c>
      <c r="BR20" s="94">
        <v>2260000000</v>
      </c>
      <c r="BS20" s="94">
        <v>608000000</v>
      </c>
      <c r="BT20" s="94">
        <v>2380000000</v>
      </c>
      <c r="BU20" s="94">
        <v>1020000000</v>
      </c>
      <c r="BV20" s="94">
        <v>1080000000</v>
      </c>
      <c r="BW20" s="94">
        <v>728000000</v>
      </c>
      <c r="BX20" s="94">
        <v>1160000000</v>
      </c>
      <c r="BY20" s="94">
        <v>1060000000</v>
      </c>
      <c r="BZ20" s="94">
        <v>1300000000</v>
      </c>
      <c r="CA20" s="94">
        <v>702000000</v>
      </c>
      <c r="CB20" s="94">
        <v>2730000000</v>
      </c>
      <c r="CC20" s="94">
        <v>1600000000</v>
      </c>
      <c r="CD20" s="94">
        <v>1680000000</v>
      </c>
      <c r="CE20" s="94">
        <v>707000000</v>
      </c>
      <c r="CF20" s="94">
        <v>1170000000</v>
      </c>
      <c r="CG20" s="94">
        <v>936000000</v>
      </c>
      <c r="CH20" s="94">
        <v>536000000</v>
      </c>
      <c r="CI20" s="94">
        <v>1010000000</v>
      </c>
      <c r="CJ20" s="94">
        <v>1170000000</v>
      </c>
      <c r="CK20" s="94">
        <v>1120000000</v>
      </c>
      <c r="CL20" s="94">
        <v>2760000000</v>
      </c>
      <c r="CM20" s="94">
        <v>1120000000</v>
      </c>
      <c r="CN20" s="94">
        <v>1690000000</v>
      </c>
      <c r="CO20" s="101">
        <v>1980000000</v>
      </c>
      <c r="CP20" s="101">
        <v>1440000000</v>
      </c>
      <c r="CQ20" s="101">
        <v>910000000</v>
      </c>
      <c r="CR20" s="101">
        <v>2220000000</v>
      </c>
      <c r="CS20" s="101">
        <v>2310000000</v>
      </c>
      <c r="CT20" s="101">
        <v>1730000000</v>
      </c>
      <c r="CU20" s="101">
        <v>942000000</v>
      </c>
      <c r="CV20" s="101">
        <v>912000000</v>
      </c>
      <c r="CW20" s="101">
        <v>1420000000</v>
      </c>
      <c r="CX20" s="101">
        <v>1680000000</v>
      </c>
      <c r="CY20" s="101">
        <v>1240000000</v>
      </c>
      <c r="CZ20" s="101">
        <v>1400000000</v>
      </c>
      <c r="DA20" s="101">
        <v>1180000000</v>
      </c>
      <c r="DB20" s="101">
        <v>1040000000</v>
      </c>
      <c r="DC20" s="101">
        <v>1120000000</v>
      </c>
      <c r="DD20" s="101">
        <v>1310000000</v>
      </c>
      <c r="DE20" s="101">
        <v>1150000000</v>
      </c>
      <c r="DF20" s="101">
        <v>1280000000</v>
      </c>
      <c r="DG20" s="101">
        <v>1410000000</v>
      </c>
      <c r="DH20" s="101">
        <v>1480000000</v>
      </c>
      <c r="DI20" s="104">
        <f>+SUM(C20:DH20)</f>
        <v>218920000000</v>
      </c>
      <c r="DJ20" s="1"/>
      <c r="DK20" s="1"/>
    </row>
    <row r="21" spans="2:116" s="89" customFormat="1">
      <c r="B21" s="112" t="s">
        <v>285</v>
      </c>
      <c r="C21" s="94">
        <v>1375418916</v>
      </c>
      <c r="D21" s="94">
        <v>2232240929</v>
      </c>
      <c r="E21" s="94">
        <v>1510663103</v>
      </c>
      <c r="F21" s="94">
        <v>2746151381</v>
      </c>
      <c r="G21" s="94">
        <v>1111366744</v>
      </c>
      <c r="H21" s="94">
        <v>2148721229</v>
      </c>
      <c r="I21" s="94">
        <v>3029825067</v>
      </c>
      <c r="J21" s="94">
        <v>1091524903</v>
      </c>
      <c r="K21" s="94">
        <v>3404053094</v>
      </c>
      <c r="L21" s="94">
        <v>3466164677</v>
      </c>
      <c r="M21" s="94">
        <v>597120455</v>
      </c>
      <c r="N21" s="94">
        <v>1283796819</v>
      </c>
      <c r="O21" s="94">
        <v>1596698549</v>
      </c>
      <c r="P21" s="94">
        <v>4726278995</v>
      </c>
      <c r="Q21" s="94">
        <v>2564539108</v>
      </c>
      <c r="R21" s="94">
        <v>1485344058</v>
      </c>
      <c r="S21" s="94">
        <v>4447213100</v>
      </c>
      <c r="T21" s="94">
        <v>1947929894</v>
      </c>
      <c r="U21" s="94">
        <v>2542014302</v>
      </c>
      <c r="V21" s="94">
        <v>3460123934</v>
      </c>
      <c r="W21" s="94">
        <v>1360556368</v>
      </c>
      <c r="X21" s="101">
        <v>2751277288</v>
      </c>
      <c r="Y21" s="101">
        <v>3219773606</v>
      </c>
      <c r="Z21" s="101">
        <v>3195563258</v>
      </c>
      <c r="AA21" s="101">
        <v>3888796788</v>
      </c>
      <c r="AB21" s="101">
        <v>1602010722</v>
      </c>
      <c r="AC21" s="101">
        <v>3131691515</v>
      </c>
      <c r="AD21" s="101">
        <v>2158153821</v>
      </c>
      <c r="AE21" s="101">
        <v>1641921240</v>
      </c>
      <c r="AF21" s="101">
        <v>3124419898</v>
      </c>
      <c r="AG21" s="101">
        <v>2854945936</v>
      </c>
      <c r="AH21" s="101">
        <v>3628421254</v>
      </c>
      <c r="AI21" s="101">
        <v>2628746613</v>
      </c>
      <c r="AJ21" s="94">
        <v>371570149</v>
      </c>
      <c r="AK21" s="94">
        <v>610885829</v>
      </c>
      <c r="AL21" s="94">
        <v>574697383</v>
      </c>
      <c r="AM21" s="94">
        <v>3114736387</v>
      </c>
      <c r="AN21" s="94">
        <v>1396906210</v>
      </c>
      <c r="AO21" s="94">
        <v>1289997527</v>
      </c>
      <c r="AP21" s="94">
        <v>883731718</v>
      </c>
      <c r="AQ21" s="94">
        <v>846890029</v>
      </c>
      <c r="AR21" s="94">
        <v>947533238</v>
      </c>
      <c r="AS21" s="94">
        <v>537193415</v>
      </c>
      <c r="AT21" s="94">
        <v>3588319001</v>
      </c>
      <c r="AU21" s="94">
        <v>962094866</v>
      </c>
      <c r="AV21" s="94">
        <v>1071266196</v>
      </c>
      <c r="AW21" s="94">
        <v>833406583</v>
      </c>
      <c r="AX21" s="94">
        <v>1068980508</v>
      </c>
      <c r="AY21" s="94">
        <v>5450234859</v>
      </c>
      <c r="AZ21" s="94">
        <v>2914995553</v>
      </c>
      <c r="BA21" s="94">
        <v>2213646581</v>
      </c>
      <c r="BB21" s="94">
        <v>1463518473</v>
      </c>
      <c r="BC21" s="94">
        <v>1531449062</v>
      </c>
      <c r="BD21" s="94">
        <v>982342200</v>
      </c>
      <c r="BE21" s="94">
        <v>882277791</v>
      </c>
      <c r="BF21" s="94">
        <v>788877170</v>
      </c>
      <c r="BG21" s="94">
        <v>1009137001</v>
      </c>
      <c r="BH21" s="94" t="s">
        <v>513</v>
      </c>
      <c r="BI21" s="94">
        <v>697310005</v>
      </c>
      <c r="BJ21" s="94">
        <v>1344134461</v>
      </c>
      <c r="BK21" s="94">
        <v>1721988307</v>
      </c>
      <c r="BL21" s="94">
        <v>694336851</v>
      </c>
      <c r="BM21" s="94">
        <v>810583258</v>
      </c>
      <c r="BN21" s="94">
        <v>6341027249</v>
      </c>
      <c r="BO21" s="94">
        <v>414373078</v>
      </c>
      <c r="BP21" s="94">
        <v>484851413</v>
      </c>
      <c r="BQ21" s="94">
        <v>498140752</v>
      </c>
      <c r="BR21" s="94">
        <v>1535092801</v>
      </c>
      <c r="BS21" s="94">
        <v>476240666</v>
      </c>
      <c r="BT21" s="94">
        <v>1618165402</v>
      </c>
      <c r="BU21" s="94">
        <v>757952580</v>
      </c>
      <c r="BV21" s="94">
        <v>797599017</v>
      </c>
      <c r="BW21" s="94">
        <v>584355611</v>
      </c>
      <c r="BX21" s="94">
        <v>779389959</v>
      </c>
      <c r="BY21" s="94">
        <v>774722144</v>
      </c>
      <c r="BZ21" s="94">
        <v>973923566</v>
      </c>
      <c r="CA21" s="94">
        <v>511255204</v>
      </c>
      <c r="CB21" s="94">
        <v>1930819112</v>
      </c>
      <c r="CC21" s="94">
        <v>1132304064</v>
      </c>
      <c r="CD21" s="94">
        <v>1248448482</v>
      </c>
      <c r="CE21" s="94">
        <v>518324964</v>
      </c>
      <c r="CF21" s="94">
        <v>705473104</v>
      </c>
      <c r="CG21" s="94">
        <v>575085478</v>
      </c>
      <c r="CH21" s="94">
        <v>365993030</v>
      </c>
      <c r="CI21" s="94">
        <v>707710237</v>
      </c>
      <c r="CJ21" s="94">
        <v>732525727</v>
      </c>
      <c r="CK21" s="94">
        <v>866828412</v>
      </c>
      <c r="CL21" s="94">
        <v>1955890982</v>
      </c>
      <c r="CM21" s="94">
        <v>817527788</v>
      </c>
      <c r="CN21" s="94">
        <v>1157671140</v>
      </c>
      <c r="CO21" s="101">
        <v>1522710705</v>
      </c>
      <c r="CP21" s="101">
        <v>1297655155</v>
      </c>
      <c r="CQ21" s="101">
        <v>780713784</v>
      </c>
      <c r="CR21" s="101">
        <v>1741145938</v>
      </c>
      <c r="CS21" s="101">
        <v>2141256625</v>
      </c>
      <c r="CT21" s="101">
        <v>1482584345</v>
      </c>
      <c r="CU21" s="101">
        <v>919622447</v>
      </c>
      <c r="CV21" s="101">
        <v>903340484</v>
      </c>
      <c r="CW21" s="101">
        <v>1089364712</v>
      </c>
      <c r="CX21" s="101">
        <v>1399072532</v>
      </c>
      <c r="CY21" s="101">
        <v>1226202297</v>
      </c>
      <c r="CZ21" s="101">
        <v>1234668293</v>
      </c>
      <c r="DA21" s="101">
        <v>960518666</v>
      </c>
      <c r="DB21" s="101">
        <v>913529459</v>
      </c>
      <c r="DC21" s="101">
        <v>1090211315</v>
      </c>
      <c r="DD21" s="101">
        <v>1203640448</v>
      </c>
      <c r="DE21" s="101">
        <v>1114698066</v>
      </c>
      <c r="DF21" s="101">
        <v>1201959616</v>
      </c>
      <c r="DG21" s="101">
        <v>1290474885</v>
      </c>
      <c r="DH21" s="101">
        <v>1289584286</v>
      </c>
      <c r="DI21" s="104">
        <f>+SUM(C21:DH21)</f>
        <v>176621154195</v>
      </c>
      <c r="DJ21" s="1"/>
      <c r="DK21" s="1"/>
    </row>
    <row r="22" spans="2:116" s="89" customFormat="1">
      <c r="B22" s="92"/>
      <c r="C22" s="90"/>
      <c r="D22" s="90"/>
      <c r="E22" s="90"/>
      <c r="F22" s="90"/>
      <c r="G22" s="90"/>
      <c r="H22" s="90"/>
      <c r="I22" s="90"/>
      <c r="J22" s="90"/>
      <c r="K22" s="90"/>
      <c r="L22" s="90"/>
      <c r="M22" s="90"/>
      <c r="N22" s="90"/>
      <c r="O22" s="90"/>
      <c r="P22" s="90"/>
      <c r="Q22" s="90"/>
      <c r="R22" s="90"/>
      <c r="S22" s="90"/>
      <c r="T22" s="90"/>
      <c r="U22" s="90"/>
      <c r="V22" s="90"/>
      <c r="W22" s="90"/>
      <c r="X22" s="90"/>
      <c r="Y22" s="90"/>
      <c r="Z22" s="124"/>
      <c r="AA22" s="90"/>
      <c r="AB22" s="90"/>
      <c r="AC22" s="90"/>
      <c r="AD22" s="90"/>
      <c r="AE22" s="90"/>
      <c r="AF22" s="90"/>
      <c r="AG22" s="90"/>
      <c r="AH22" s="121"/>
      <c r="AI22" s="121" t="s">
        <v>514</v>
      </c>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t="s">
        <v>515</v>
      </c>
      <c r="BI22" s="90"/>
      <c r="BJ22" s="90"/>
      <c r="BK22" s="90"/>
      <c r="BL22" s="90"/>
      <c r="BM22" s="90"/>
      <c r="BN22" s="90"/>
      <c r="BO22" s="90"/>
      <c r="BP22" s="90"/>
      <c r="BQ22" s="90"/>
      <c r="BR22" s="90"/>
      <c r="BS22" s="121"/>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121"/>
      <c r="DD22" s="121"/>
      <c r="DE22" s="121"/>
      <c r="DF22" s="121"/>
      <c r="DG22" s="121" t="s">
        <v>516</v>
      </c>
      <c r="DH22" s="121" t="s">
        <v>516</v>
      </c>
      <c r="DI22" s="91"/>
      <c r="DJ22" s="1"/>
      <c r="DK22" s="1"/>
    </row>
    <row r="23" spans="2:116" s="89" customFormat="1">
      <c r="B23" s="92"/>
      <c r="C23" s="90"/>
      <c r="D23" s="90"/>
      <c r="E23" s="90"/>
      <c r="F23" s="90"/>
      <c r="G23" s="90"/>
      <c r="H23" s="90"/>
      <c r="I23" s="90"/>
      <c r="J23" s="90"/>
      <c r="K23" s="90"/>
      <c r="L23" s="90"/>
      <c r="M23" s="90"/>
      <c r="N23" s="90"/>
      <c r="O23" s="90"/>
      <c r="P23" s="90"/>
      <c r="Q23" s="90"/>
      <c r="R23" s="90"/>
      <c r="S23" s="90"/>
      <c r="T23" s="90"/>
      <c r="U23" s="90"/>
      <c r="V23" s="90"/>
      <c r="W23" s="90"/>
      <c r="X23" s="90"/>
      <c r="Y23" s="90"/>
      <c r="Z23" s="90"/>
      <c r="AA23" s="124"/>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121"/>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1"/>
      <c r="DK23" s="1"/>
      <c r="DL23" s="1"/>
    </row>
    <row r="24" spans="2:116">
      <c r="B24" s="1" t="s">
        <v>506</v>
      </c>
    </row>
    <row r="25" spans="2:116">
      <c r="B25" s="2"/>
      <c r="C25" s="118" t="s">
        <v>135</v>
      </c>
      <c r="D25" s="102" t="s">
        <v>136</v>
      </c>
    </row>
    <row r="26" spans="2:116">
      <c r="B26" s="107" t="s">
        <v>93</v>
      </c>
      <c r="C26" s="72">
        <v>2779423905</v>
      </c>
      <c r="D26" s="72">
        <v>3051583595</v>
      </c>
    </row>
    <row r="27" spans="2:116">
      <c r="B27" s="108" t="s">
        <v>108</v>
      </c>
      <c r="C27" s="73">
        <v>287232379</v>
      </c>
      <c r="D27" s="73">
        <v>207707031</v>
      </c>
    </row>
    <row r="28" spans="2:116">
      <c r="B28" s="106" t="s">
        <v>281</v>
      </c>
      <c r="C28" s="71">
        <v>3066656284</v>
      </c>
      <c r="D28" s="71">
        <v>3259290626</v>
      </c>
    </row>
    <row r="29" spans="2:116">
      <c r="B29" s="107" t="s">
        <v>110</v>
      </c>
      <c r="C29" s="72">
        <v>329029691</v>
      </c>
      <c r="D29" s="72">
        <v>343403165</v>
      </c>
    </row>
    <row r="30" spans="2:116">
      <c r="B30" s="109" t="s">
        <v>111</v>
      </c>
      <c r="C30" s="74">
        <v>225710721</v>
      </c>
      <c r="D30" s="74">
        <v>175572661</v>
      </c>
    </row>
    <row r="31" spans="2:116">
      <c r="B31" s="109" t="s">
        <v>112</v>
      </c>
      <c r="C31" s="74">
        <v>143678276</v>
      </c>
      <c r="D31" s="74">
        <v>36899662</v>
      </c>
    </row>
    <row r="32" spans="2:116">
      <c r="B32" s="109" t="s">
        <v>98</v>
      </c>
      <c r="C32" s="74">
        <v>48770678</v>
      </c>
      <c r="D32" s="74">
        <v>186261481</v>
      </c>
    </row>
    <row r="33" spans="2:98">
      <c r="B33" s="109" t="s">
        <v>113</v>
      </c>
      <c r="C33" s="74">
        <v>3632027</v>
      </c>
      <c r="D33" s="74">
        <v>4423903</v>
      </c>
    </row>
    <row r="34" spans="2:98">
      <c r="B34" s="109" t="s">
        <v>114</v>
      </c>
      <c r="C34" s="74">
        <v>10798821</v>
      </c>
      <c r="D34" s="74">
        <v>22052837</v>
      </c>
    </row>
    <row r="35" spans="2:98">
      <c r="B35" s="110" t="s">
        <v>116</v>
      </c>
      <c r="C35" s="74">
        <v>95786924</v>
      </c>
      <c r="D35" s="74">
        <v>35412581</v>
      </c>
    </row>
    <row r="36" spans="2:98">
      <c r="B36" s="106" t="s">
        <v>282</v>
      </c>
      <c r="C36" s="71">
        <v>857407138</v>
      </c>
      <c r="D36" s="71">
        <v>804026290</v>
      </c>
    </row>
    <row r="37" spans="2:98">
      <c r="B37" s="106" t="s">
        <v>102</v>
      </c>
      <c r="C37" s="71">
        <v>2209249146</v>
      </c>
      <c r="D37" s="71">
        <v>2455264336</v>
      </c>
    </row>
    <row r="38" spans="2:98">
      <c r="B38" s="107" t="s">
        <v>115</v>
      </c>
      <c r="C38" s="71">
        <v>348422576</v>
      </c>
      <c r="D38" s="71">
        <v>607503313</v>
      </c>
    </row>
    <row r="39" spans="2:98">
      <c r="B39" s="104" t="s">
        <v>121</v>
      </c>
      <c r="C39" s="71">
        <v>1860826570</v>
      </c>
      <c r="D39" s="71">
        <v>1847761023</v>
      </c>
    </row>
    <row r="40" spans="2:98">
      <c r="B40" s="111" t="s">
        <v>283</v>
      </c>
      <c r="C40" s="88">
        <f>+SUM(C19:AI19)</f>
        <v>82902000000</v>
      </c>
      <c r="D40" s="88">
        <f>+SUM(AJ19:DH19)</f>
        <v>101234725255</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row>
    <row r="41" spans="2:98">
      <c r="B41" s="111" t="s">
        <v>284</v>
      </c>
      <c r="C41" s="88">
        <f>+SUM(C20:AI20)</f>
        <v>99811000000</v>
      </c>
      <c r="D41" s="88">
        <f>+SUM(AJ20:DH20)</f>
        <v>119109000000</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row>
    <row r="42" spans="2:98">
      <c r="B42" s="112" t="s">
        <v>285</v>
      </c>
      <c r="C42" s="88">
        <f>+SUM(C21:AI21)</f>
        <v>81953467564</v>
      </c>
      <c r="D42" s="88">
        <f>+SUM(AJ21:DH21)</f>
        <v>94667686631</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row>
    <row r="43" spans="2:98">
      <c r="E43" s="41"/>
    </row>
    <row r="44" spans="2:98">
      <c r="B44" s="1" t="s">
        <v>491</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K98"/>
  <sheetViews>
    <sheetView topLeftCell="A28" workbookViewId="0">
      <selection activeCell="BJ96" sqref="BJ96"/>
    </sheetView>
  </sheetViews>
  <sheetFormatPr defaultRowHeight="11.2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c r="B46" s="64" t="s">
        <v>156</v>
      </c>
    </row>
    <row r="48" spans="1:61">
      <c r="B48" s="1" t="s">
        <v>151</v>
      </c>
    </row>
    <row r="49" spans="2:63" ht="13.5" customHeight="1">
      <c r="B49" s="62"/>
      <c r="C49" s="133" t="s">
        <v>148</v>
      </c>
      <c r="D49" s="135" t="s">
        <v>149</v>
      </c>
      <c r="E49" s="136"/>
      <c r="F49" s="137"/>
      <c r="G49" s="138" t="s">
        <v>92</v>
      </c>
    </row>
    <row r="50" spans="2:63">
      <c r="B50" s="63"/>
      <c r="C50" s="134"/>
      <c r="D50" s="61" t="s">
        <v>154</v>
      </c>
      <c r="E50" s="61" t="s">
        <v>155</v>
      </c>
      <c r="F50" s="61" t="s">
        <v>153</v>
      </c>
      <c r="G50" s="139"/>
    </row>
    <row r="51" spans="2:63">
      <c r="B51" s="44" t="s">
        <v>146</v>
      </c>
      <c r="C51" s="16">
        <f>SUM(E89:F89,T89)</f>
        <v>-156366808</v>
      </c>
      <c r="D51" s="16">
        <f>SUM(C89:D89,G89:S89,U89:Z89)</f>
        <v>-71737270</v>
      </c>
      <c r="E51" s="16">
        <f>SUM(AA89:BH89)</f>
        <v>-66793342</v>
      </c>
      <c r="F51" s="16">
        <f>SUM(D51:E51)</f>
        <v>-138530612</v>
      </c>
      <c r="G51" s="58">
        <f>SUM(C51+F51)</f>
        <v>-294897420</v>
      </c>
      <c r="H51" s="1">
        <f>SUM(G51-BI89)</f>
        <v>0</v>
      </c>
    </row>
    <row r="52" spans="2:63">
      <c r="B52" s="45" t="s">
        <v>152</v>
      </c>
      <c r="C52" s="17">
        <f>SUM(E95:F95,E97:F97,T95,T97)</f>
        <v>-50409663</v>
      </c>
      <c r="D52" s="17">
        <f>SUM(C95:D95,G95:S95,U95:Z95,C97:D97,G97:S97,U97:Z97)</f>
        <v>18979274</v>
      </c>
      <c r="E52" s="17">
        <f>SUM(AA95:BH95,AA97:BH97)</f>
        <v>17547451</v>
      </c>
      <c r="F52" s="17">
        <f>SUM(D52:E52)</f>
        <v>36526725</v>
      </c>
      <c r="G52" s="59">
        <f>SUM(C52+F52)</f>
        <v>-13882938</v>
      </c>
      <c r="H52" s="1">
        <f>SUM(G52-BI95-BI97)</f>
        <v>0</v>
      </c>
    </row>
    <row r="53" spans="2:63">
      <c r="B53" s="26" t="s">
        <v>147</v>
      </c>
      <c r="C53" s="20">
        <f>SUM(E98:F98,T98)</f>
        <v>-105957145</v>
      </c>
      <c r="D53" s="18">
        <f>SUM(C98:D98,G98:S98,U98:Z98)</f>
        <v>-90716544</v>
      </c>
      <c r="E53" s="18">
        <f>SUM(AA98:BH98)</f>
        <v>-84340793</v>
      </c>
      <c r="F53" s="18">
        <f>SUM(D53:E53)</f>
        <v>-175057337</v>
      </c>
      <c r="G53" s="60">
        <f>SUM(C53+F53)</f>
        <v>-281014482</v>
      </c>
      <c r="H53" s="1">
        <f>SUM(G53-BI98)</f>
        <v>0</v>
      </c>
    </row>
    <row r="54" spans="2:63">
      <c r="C54" s="1">
        <f>SUM(C51-C52-C53)</f>
        <v>0</v>
      </c>
      <c r="D54" s="1">
        <f>SUM(D51-D52-D53)</f>
        <v>0</v>
      </c>
      <c r="E54" s="1">
        <f>SUM(E51-E52-E53)</f>
        <v>0</v>
      </c>
      <c r="F54" s="1">
        <f>SUM(F51-F52-F53)</f>
        <v>0</v>
      </c>
      <c r="G54" s="1">
        <f>SUM(G51-G52-G53)</f>
        <v>0</v>
      </c>
    </row>
    <row r="55" spans="2:63" s="5" customFormat="1">
      <c r="B55" s="5" t="s">
        <v>138</v>
      </c>
    </row>
    <row r="56" spans="2:63" s="23" customFormat="1">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c r="B70" s="5" t="s">
        <v>139</v>
      </c>
    </row>
    <row r="71" spans="2:63" s="23" customFormat="1">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c r="B85" s="5" t="s">
        <v>150</v>
      </c>
    </row>
    <row r="86" spans="2:63" s="23" customFormat="1">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c r="B89" s="51" t="s">
        <v>129</v>
      </c>
      <c r="C89" s="52">
        <f t="shared" ref="C89:AH89" si="42">SUM(C87:C88)</f>
        <v>70516</v>
      </c>
      <c r="D89" s="52">
        <f t="shared" si="42"/>
        <v>0</v>
      </c>
      <c r="E89" s="56">
        <f t="shared" si="42"/>
        <v>-32037051</v>
      </c>
      <c r="F89" s="56">
        <f t="shared" si="42"/>
        <v>-93651347</v>
      </c>
      <c r="G89" s="52">
        <f t="shared" si="42"/>
        <v>-5429895</v>
      </c>
      <c r="H89" s="52">
        <f t="shared" si="42"/>
        <v>-1535099</v>
      </c>
      <c r="I89" s="52">
        <f t="shared" si="42"/>
        <v>-716100</v>
      </c>
      <c r="J89" s="52">
        <f t="shared" si="42"/>
        <v>-7491691</v>
      </c>
      <c r="K89" s="52">
        <f t="shared" si="42"/>
        <v>-5752022</v>
      </c>
      <c r="L89" s="52">
        <f t="shared" si="42"/>
        <v>0</v>
      </c>
      <c r="M89" s="52">
        <f t="shared" si="42"/>
        <v>-863857</v>
      </c>
      <c r="N89" s="52">
        <f t="shared" si="42"/>
        <v>-15846406</v>
      </c>
      <c r="O89" s="52">
        <f t="shared" si="42"/>
        <v>-11922906</v>
      </c>
      <c r="P89" s="52">
        <f t="shared" si="42"/>
        <v>-8162701</v>
      </c>
      <c r="Q89" s="52">
        <f t="shared" si="42"/>
        <v>1376740</v>
      </c>
      <c r="R89" s="52">
        <f t="shared" si="42"/>
        <v>4030579</v>
      </c>
      <c r="S89" s="52">
        <f t="shared" si="42"/>
        <v>-175051</v>
      </c>
      <c r="T89" s="56">
        <f t="shared" si="42"/>
        <v>-30678410</v>
      </c>
      <c r="U89" s="52">
        <f t="shared" si="42"/>
        <v>-4342755</v>
      </c>
      <c r="V89" s="52">
        <f t="shared" si="42"/>
        <v>-5068233</v>
      </c>
      <c r="W89" s="52">
        <f t="shared" si="42"/>
        <v>-1983981</v>
      </c>
      <c r="X89" s="52">
        <f t="shared" si="42"/>
        <v>-5962253</v>
      </c>
      <c r="Y89" s="52">
        <f t="shared" si="42"/>
        <v>-3385473</v>
      </c>
      <c r="Z89" s="52">
        <f t="shared" si="42"/>
        <v>1423318</v>
      </c>
      <c r="AA89" s="52">
        <f t="shared" si="42"/>
        <v>0</v>
      </c>
      <c r="AB89" s="52">
        <f t="shared" si="42"/>
        <v>0</v>
      </c>
      <c r="AC89" s="52">
        <f t="shared" si="42"/>
        <v>-59261</v>
      </c>
      <c r="AD89" s="52">
        <f t="shared" si="42"/>
        <v>0</v>
      </c>
      <c r="AE89" s="52">
        <f t="shared" si="42"/>
        <v>-1088493</v>
      </c>
      <c r="AF89" s="52">
        <f t="shared" si="42"/>
        <v>0</v>
      </c>
      <c r="AG89" s="52">
        <f t="shared" si="42"/>
        <v>0</v>
      </c>
      <c r="AH89" s="52">
        <f t="shared" si="42"/>
        <v>0</v>
      </c>
      <c r="AI89" s="52">
        <f t="shared" ref="AI89:BI89" si="43">SUM(AI87:AI88)</f>
        <v>-12943</v>
      </c>
      <c r="AJ89" s="52">
        <f t="shared" si="43"/>
        <v>0</v>
      </c>
      <c r="AK89" s="52">
        <f t="shared" si="43"/>
        <v>12568</v>
      </c>
      <c r="AL89" s="52">
        <f t="shared" si="43"/>
        <v>2581307</v>
      </c>
      <c r="AM89" s="52">
        <f t="shared" si="43"/>
        <v>0</v>
      </c>
      <c r="AN89" s="52">
        <f t="shared" si="43"/>
        <v>-6074922</v>
      </c>
      <c r="AO89" s="52">
        <f t="shared" si="43"/>
        <v>-4642297</v>
      </c>
      <c r="AP89" s="52">
        <f t="shared" si="43"/>
        <v>-453627</v>
      </c>
      <c r="AQ89" s="52">
        <f t="shared" si="43"/>
        <v>-1342405</v>
      </c>
      <c r="AR89" s="52">
        <f t="shared" si="43"/>
        <v>-1776617</v>
      </c>
      <c r="AS89" s="52">
        <f t="shared" si="43"/>
        <v>520680</v>
      </c>
      <c r="AT89" s="52">
        <f t="shared" si="43"/>
        <v>-9851904</v>
      </c>
      <c r="AU89" s="52">
        <f t="shared" si="43"/>
        <v>-2058948</v>
      </c>
      <c r="AV89" s="52">
        <f t="shared" si="43"/>
        <v>-1903938</v>
      </c>
      <c r="AW89" s="52">
        <f t="shared" si="43"/>
        <v>-2203907</v>
      </c>
      <c r="AX89" s="52">
        <f t="shared" si="43"/>
        <v>-684169</v>
      </c>
      <c r="AY89" s="52">
        <f t="shared" si="43"/>
        <v>-17321723</v>
      </c>
      <c r="AZ89" s="52">
        <f t="shared" si="43"/>
        <v>-4875983</v>
      </c>
      <c r="BA89" s="52">
        <f t="shared" si="43"/>
        <v>-972171</v>
      </c>
      <c r="BB89" s="52">
        <f t="shared" si="43"/>
        <v>-4818823</v>
      </c>
      <c r="BC89" s="52">
        <f t="shared" si="43"/>
        <v>-4677878</v>
      </c>
      <c r="BD89" s="52">
        <f t="shared" si="43"/>
        <v>885692</v>
      </c>
      <c r="BE89" s="52">
        <f t="shared" si="43"/>
        <v>-3434734</v>
      </c>
      <c r="BF89" s="52">
        <f t="shared" si="43"/>
        <v>0</v>
      </c>
      <c r="BG89" s="52">
        <f t="shared" si="43"/>
        <v>38930</v>
      </c>
      <c r="BH89" s="52">
        <f t="shared" si="43"/>
        <v>-2577776</v>
      </c>
      <c r="BI89" s="53">
        <f t="shared" si="43"/>
        <v>-294897420</v>
      </c>
      <c r="BJ89" s="1">
        <f t="shared" si="38"/>
        <v>-294897420</v>
      </c>
      <c r="BK89" s="1">
        <f t="shared" si="39"/>
        <v>0</v>
      </c>
    </row>
    <row r="90" spans="2:63">
      <c r="B90" s="50"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4">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c r="B98" s="51" t="s">
        <v>101</v>
      </c>
      <c r="C98" s="55">
        <f t="shared" ref="C98:AH98" si="60">SUM(C96-C97)</f>
        <v>-84285</v>
      </c>
      <c r="D98" s="55">
        <f t="shared" si="60"/>
        <v>0</v>
      </c>
      <c r="E98" s="56">
        <f t="shared" si="60"/>
        <v>-18587544</v>
      </c>
      <c r="F98" s="56">
        <f t="shared" si="60"/>
        <v>-52660633</v>
      </c>
      <c r="G98" s="55">
        <f t="shared" si="60"/>
        <v>-818088</v>
      </c>
      <c r="H98" s="55">
        <f t="shared" si="60"/>
        <v>-577974</v>
      </c>
      <c r="I98" s="55">
        <f t="shared" si="60"/>
        <v>-471843</v>
      </c>
      <c r="J98" s="55">
        <f t="shared" si="60"/>
        <v>-7152540</v>
      </c>
      <c r="K98" s="55">
        <f t="shared" si="60"/>
        <v>-6334713</v>
      </c>
      <c r="L98" s="55">
        <f t="shared" si="60"/>
        <v>168073</v>
      </c>
      <c r="M98" s="55">
        <f t="shared" si="60"/>
        <v>1788072</v>
      </c>
      <c r="N98" s="55">
        <f t="shared" si="60"/>
        <v>-16478518</v>
      </c>
      <c r="O98" s="55">
        <f t="shared" si="60"/>
        <v>-11056992</v>
      </c>
      <c r="P98" s="55">
        <f t="shared" si="60"/>
        <v>-8084585</v>
      </c>
      <c r="Q98" s="55">
        <f t="shared" si="60"/>
        <v>-4919231</v>
      </c>
      <c r="R98" s="55">
        <f t="shared" si="60"/>
        <v>5170843</v>
      </c>
      <c r="S98" s="55">
        <f t="shared" si="60"/>
        <v>45996</v>
      </c>
      <c r="T98" s="56">
        <f t="shared" si="60"/>
        <v>-34708968</v>
      </c>
      <c r="U98" s="55">
        <f t="shared" si="60"/>
        <v>-20459760</v>
      </c>
      <c r="V98" s="52">
        <f t="shared" si="60"/>
        <v>-4787933</v>
      </c>
      <c r="W98" s="55">
        <f t="shared" si="60"/>
        <v>-1145339</v>
      </c>
      <c r="X98" s="55">
        <f t="shared" si="60"/>
        <v>-8950638</v>
      </c>
      <c r="Y98" s="55">
        <f t="shared" si="60"/>
        <v>-5379882</v>
      </c>
      <c r="Z98" s="55">
        <f t="shared" si="60"/>
        <v>-1187207</v>
      </c>
      <c r="AA98" s="55">
        <f t="shared" si="60"/>
        <v>0</v>
      </c>
      <c r="AB98" s="55">
        <f t="shared" si="60"/>
        <v>0</v>
      </c>
      <c r="AC98" s="55">
        <f t="shared" si="60"/>
        <v>757747</v>
      </c>
      <c r="AD98" s="55">
        <f t="shared" si="60"/>
        <v>0</v>
      </c>
      <c r="AE98" s="55">
        <f t="shared" si="60"/>
        <v>-82777</v>
      </c>
      <c r="AF98" s="55">
        <f t="shared" si="60"/>
        <v>0</v>
      </c>
      <c r="AG98" s="55">
        <f t="shared" si="60"/>
        <v>0</v>
      </c>
      <c r="AH98" s="55">
        <f t="shared" si="60"/>
        <v>0</v>
      </c>
      <c r="AI98" s="55">
        <f t="shared" ref="AI98:BI98" si="61">SUM(AI96-AI97)</f>
        <v>156658</v>
      </c>
      <c r="AJ98" s="55">
        <f t="shared" si="61"/>
        <v>0</v>
      </c>
      <c r="AK98" s="55">
        <f t="shared" si="61"/>
        <v>792504</v>
      </c>
      <c r="AL98" s="55">
        <f t="shared" si="61"/>
        <v>3753435</v>
      </c>
      <c r="AM98" s="55">
        <f t="shared" si="61"/>
        <v>0</v>
      </c>
      <c r="AN98" s="55">
        <f t="shared" si="61"/>
        <v>-6291993</v>
      </c>
      <c r="AO98" s="55">
        <f t="shared" si="61"/>
        <v>-4528102</v>
      </c>
      <c r="AP98" s="55">
        <f t="shared" si="61"/>
        <v>212252</v>
      </c>
      <c r="AQ98" s="55">
        <f t="shared" si="61"/>
        <v>249366</v>
      </c>
      <c r="AR98" s="55">
        <f t="shared" si="61"/>
        <v>-3878554</v>
      </c>
      <c r="AS98" s="55">
        <f t="shared" si="61"/>
        <v>-579193</v>
      </c>
      <c r="AT98" s="55">
        <f t="shared" si="61"/>
        <v>-17779712</v>
      </c>
      <c r="AU98" s="55">
        <f t="shared" si="61"/>
        <v>-2840945</v>
      </c>
      <c r="AV98" s="55">
        <f t="shared" si="61"/>
        <v>-2989289</v>
      </c>
      <c r="AW98" s="55">
        <f t="shared" si="61"/>
        <v>-1948917</v>
      </c>
      <c r="AX98" s="55">
        <f t="shared" si="61"/>
        <v>-365947</v>
      </c>
      <c r="AY98" s="55">
        <f t="shared" si="61"/>
        <v>-17222642</v>
      </c>
      <c r="AZ98" s="55">
        <f t="shared" si="61"/>
        <v>-1995575</v>
      </c>
      <c r="BA98" s="55">
        <f t="shared" si="61"/>
        <v>-633731</v>
      </c>
      <c r="BB98" s="55">
        <f t="shared" si="61"/>
        <v>-9324623</v>
      </c>
      <c r="BC98" s="55">
        <f t="shared" si="61"/>
        <v>-4053135</v>
      </c>
      <c r="BD98" s="55">
        <f t="shared" si="61"/>
        <v>-1392545</v>
      </c>
      <c r="BE98" s="55">
        <f t="shared" si="61"/>
        <v>-2556257</v>
      </c>
      <c r="BF98" s="55">
        <f t="shared" si="61"/>
        <v>0</v>
      </c>
      <c r="BG98" s="55">
        <f t="shared" si="61"/>
        <v>-1225493</v>
      </c>
      <c r="BH98" s="55">
        <f t="shared" si="61"/>
        <v>-10573325</v>
      </c>
      <c r="BI98" s="57">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W130"/>
  <sheetViews>
    <sheetView topLeftCell="A19" workbookViewId="0">
      <selection activeCell="BJ96" sqref="BJ96"/>
    </sheetView>
  </sheetViews>
  <sheetFormatPr defaultRowHeight="13.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c r="B46" s="64" t="s">
        <v>220</v>
      </c>
    </row>
    <row r="48" spans="1:61">
      <c r="B48" s="1" t="s">
        <v>151</v>
      </c>
    </row>
    <row r="49" spans="2:75" ht="13.5" customHeight="1">
      <c r="B49" s="62"/>
      <c r="C49" s="133" t="s">
        <v>148</v>
      </c>
      <c r="D49" s="135" t="s">
        <v>149</v>
      </c>
      <c r="E49" s="136"/>
      <c r="F49" s="137"/>
      <c r="G49" s="138" t="s">
        <v>92</v>
      </c>
    </row>
    <row r="50" spans="2:75">
      <c r="B50" s="63"/>
      <c r="C50" s="134"/>
      <c r="D50" s="61" t="s">
        <v>158</v>
      </c>
      <c r="E50" s="61" t="s">
        <v>159</v>
      </c>
      <c r="F50" s="61" t="s">
        <v>153</v>
      </c>
      <c r="G50" s="139"/>
    </row>
    <row r="51" spans="2:75">
      <c r="B51" s="44" t="s">
        <v>146</v>
      </c>
      <c r="C51" s="16">
        <f>SUM(E92:F92)</f>
        <v>-154318485</v>
      </c>
      <c r="D51" s="16">
        <f>SUM(C92:D92,G92:Z92)</f>
        <v>-28628479</v>
      </c>
      <c r="E51" s="16">
        <f>SUM(AA92:BH92)</f>
        <v>-77131821</v>
      </c>
      <c r="F51" s="16">
        <f>SUM(D51:E51)</f>
        <v>-105760300</v>
      </c>
      <c r="G51" s="58">
        <f>SUM(C51+F51)</f>
        <v>-260078785</v>
      </c>
      <c r="H51" s="1">
        <f>SUM(G51-BI92)</f>
        <v>0</v>
      </c>
    </row>
    <row r="52" spans="2:75">
      <c r="B52" s="45" t="s">
        <v>152</v>
      </c>
      <c r="C52" s="17">
        <f>SUM(E98:F98,E100:F100)</f>
        <v>-53778258</v>
      </c>
      <c r="D52" s="17">
        <f>SUM(C98:D98,G98:Z98,G100:Z100,C100:D100)</f>
        <v>-3771183</v>
      </c>
      <c r="E52" s="17">
        <f>SUM(AC98:BH98,AC100:BH100)</f>
        <v>-10456706</v>
      </c>
      <c r="F52" s="17">
        <f>SUM(D52:E52)</f>
        <v>-14227889</v>
      </c>
      <c r="G52" s="59">
        <f>SUM(C52+F52)</f>
        <v>-68006147</v>
      </c>
      <c r="H52" s="1">
        <f>SUM(G52-BI98-BI100)</f>
        <v>0</v>
      </c>
    </row>
    <row r="53" spans="2:75">
      <c r="B53" s="26" t="s">
        <v>147</v>
      </c>
      <c r="C53" s="20">
        <f>SUM(E101:F101)</f>
        <v>-100540227</v>
      </c>
      <c r="D53" s="18">
        <f>SUM(C101:D101,G101:Z101)</f>
        <v>-24857296</v>
      </c>
      <c r="E53" s="18">
        <f>SUM(AC101:BH101)</f>
        <v>-66675115</v>
      </c>
      <c r="F53" s="18">
        <f>SUM(D53:E53)</f>
        <v>-91532411</v>
      </c>
      <c r="G53" s="60">
        <f>SUM(C53+F53)</f>
        <v>-192072638</v>
      </c>
      <c r="H53" s="1">
        <f>SUM(G53-BI101)</f>
        <v>0</v>
      </c>
    </row>
    <row r="54" spans="2:75">
      <c r="C54" s="1">
        <f>SUM(C51-C52-C53)</f>
        <v>0</v>
      </c>
      <c r="D54" s="1">
        <f>SUM(D51-D52-D53)</f>
        <v>0</v>
      </c>
      <c r="E54" s="1">
        <f>SUM(E51-E52-E53)</f>
        <v>0</v>
      </c>
      <c r="F54" s="1">
        <f>SUM(F51-F52-F53)</f>
        <v>0</v>
      </c>
      <c r="G54" s="1">
        <f>SUM(G51-G52-G53)</f>
        <v>0</v>
      </c>
    </row>
    <row r="56" spans="2:75" s="5" customFormat="1">
      <c r="B56" s="5" t="s">
        <v>138</v>
      </c>
      <c r="BN56"/>
      <c r="BO56"/>
      <c r="BP56"/>
      <c r="BQ56"/>
      <c r="BR56"/>
      <c r="BS56"/>
      <c r="BT56"/>
      <c r="BU56"/>
      <c r="BV56"/>
      <c r="BW56"/>
    </row>
    <row r="57" spans="2:75" s="23" customFormat="1">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c r="B76" s="51" t="s">
        <v>129</v>
      </c>
      <c r="C76" s="52">
        <v>60859011</v>
      </c>
      <c r="D76" s="52"/>
      <c r="E76" s="56"/>
      <c r="F76" s="56"/>
      <c r="G76" s="52">
        <v>63892210</v>
      </c>
      <c r="H76" s="52">
        <v>98957136</v>
      </c>
      <c r="I76" s="52">
        <v>59777043</v>
      </c>
      <c r="J76" s="52">
        <v>72355068</v>
      </c>
      <c r="K76" s="52">
        <v>60709378</v>
      </c>
      <c r="L76" s="52">
        <v>51322080</v>
      </c>
      <c r="M76" s="52">
        <v>76494685</v>
      </c>
      <c r="N76" s="52">
        <v>80111376</v>
      </c>
      <c r="O76" s="52">
        <v>30598772</v>
      </c>
      <c r="P76" s="52">
        <v>30114306</v>
      </c>
      <c r="Q76" s="52">
        <v>80128244</v>
      </c>
      <c r="R76" s="52">
        <v>41360916</v>
      </c>
      <c r="S76" s="52">
        <v>35932009</v>
      </c>
      <c r="T76" s="56">
        <v>155138390</v>
      </c>
      <c r="U76" s="52">
        <v>229078642</v>
      </c>
      <c r="V76" s="52">
        <v>126328196</v>
      </c>
      <c r="W76" s="52">
        <v>12557077</v>
      </c>
      <c r="X76" s="52">
        <v>43366964</v>
      </c>
      <c r="Y76" s="52">
        <v>42106940</v>
      </c>
      <c r="Z76" s="52">
        <v>53560902</v>
      </c>
      <c r="AA76" s="52">
        <f>SUM(AA74:AA75)</f>
        <v>0</v>
      </c>
      <c r="AB76" s="52">
        <f>SUM(AB74:AB75)</f>
        <v>0</v>
      </c>
      <c r="AC76" s="52">
        <v>17280000</v>
      </c>
      <c r="AD76" s="52">
        <f>SUM(AD74:AD75)</f>
        <v>0</v>
      </c>
      <c r="AE76" s="52">
        <v>18977864</v>
      </c>
      <c r="AF76" s="52">
        <f>SUM(AF74:AF75)</f>
        <v>0</v>
      </c>
      <c r="AG76" s="52">
        <f>SUM(AG74:AG75)</f>
        <v>0</v>
      </c>
      <c r="AH76" s="52">
        <f>SUM(AH74:AH75)</f>
        <v>0</v>
      </c>
      <c r="AI76" s="52">
        <v>23317200</v>
      </c>
      <c r="AJ76" s="52">
        <f>SUM(AJ74:AJ75)</f>
        <v>0</v>
      </c>
      <c r="AK76" s="52">
        <v>106311509</v>
      </c>
      <c r="AL76" s="52">
        <v>43725754</v>
      </c>
      <c r="AM76" s="52">
        <f>SUM(AM74:AM75)</f>
        <v>0</v>
      </c>
      <c r="AN76" s="52">
        <v>26270073</v>
      </c>
      <c r="AO76" s="52">
        <v>24637135</v>
      </c>
      <c r="AP76" s="52">
        <v>22389000</v>
      </c>
      <c r="AQ76" s="52">
        <v>29593484</v>
      </c>
      <c r="AR76" s="52">
        <v>34718482</v>
      </c>
      <c r="AS76" s="52">
        <v>23331784</v>
      </c>
      <c r="AT76" s="52">
        <v>105087985</v>
      </c>
      <c r="AU76" s="52">
        <v>26490051</v>
      </c>
      <c r="AV76" s="52">
        <v>29573688</v>
      </c>
      <c r="AW76" s="52">
        <v>30930304</v>
      </c>
      <c r="AX76" s="52">
        <v>30142871</v>
      </c>
      <c r="AY76" s="52">
        <v>92566408</v>
      </c>
      <c r="AZ76" s="52">
        <v>69079884</v>
      </c>
      <c r="BA76" s="52">
        <v>21437673</v>
      </c>
      <c r="BB76" s="52">
        <v>115021305</v>
      </c>
      <c r="BC76" s="52">
        <v>51495863</v>
      </c>
      <c r="BD76" s="52">
        <v>38734982</v>
      </c>
      <c r="BE76" s="52">
        <v>27534773</v>
      </c>
      <c r="BF76" s="52">
        <f>SUM(BF74:BF75)</f>
        <v>0</v>
      </c>
      <c r="BG76" s="52">
        <v>40638794</v>
      </c>
      <c r="BH76" s="52">
        <v>26144528</v>
      </c>
      <c r="BI76" s="53">
        <f>SUM(C76:BH76)</f>
        <v>2580180739</v>
      </c>
      <c r="BO76" t="s">
        <v>184</v>
      </c>
      <c r="BP76">
        <v>35932009</v>
      </c>
      <c r="BQ76">
        <v>9305976</v>
      </c>
      <c r="BR76">
        <v>26626033</v>
      </c>
      <c r="BS76">
        <v>4500000</v>
      </c>
      <c r="BT76">
        <v>22126033</v>
      </c>
      <c r="BU76">
        <v>4.8099999999999997E-2</v>
      </c>
      <c r="BV76">
        <v>0.96637510777844871</v>
      </c>
      <c r="BW76">
        <v>15521</v>
      </c>
    </row>
    <row r="77" spans="2:75" hidden="1">
      <c r="B77" s="50"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4">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5">
        <f>SUM(C84:BH84)</f>
        <v>486230568</v>
      </c>
      <c r="BO84" t="s">
        <v>192</v>
      </c>
      <c r="BP84">
        <v>1504749345</v>
      </c>
      <c r="BQ84">
        <v>408778239</v>
      </c>
      <c r="BR84">
        <v>1095971106</v>
      </c>
      <c r="BS84">
        <v>209205576</v>
      </c>
      <c r="BT84">
        <v>886765530</v>
      </c>
      <c r="BU84">
        <v>4.6238118682896179E-2</v>
      </c>
      <c r="BV84">
        <v>0.92210305446219643</v>
      </c>
      <c r="BW84">
        <v>17112</v>
      </c>
    </row>
    <row r="85" spans="2:75" ht="14.25" thickBot="1">
      <c r="B85" s="51" t="s">
        <v>101</v>
      </c>
      <c r="C85" s="55">
        <f t="shared" ref="C85:AH85" si="38">SUM(C83-C84)</f>
        <v>37858791</v>
      </c>
      <c r="D85" s="55">
        <f t="shared" si="38"/>
        <v>0</v>
      </c>
      <c r="E85" s="56">
        <f t="shared" si="38"/>
        <v>0</v>
      </c>
      <c r="F85" s="56">
        <f t="shared" si="38"/>
        <v>0</v>
      </c>
      <c r="G85" s="55">
        <f t="shared" si="38"/>
        <v>37060632</v>
      </c>
      <c r="H85" s="55">
        <f t="shared" si="38"/>
        <v>55232148</v>
      </c>
      <c r="I85" s="55">
        <f t="shared" si="38"/>
        <v>36001371</v>
      </c>
      <c r="J85" s="55">
        <f t="shared" si="38"/>
        <v>42888756</v>
      </c>
      <c r="K85" s="55">
        <f t="shared" si="38"/>
        <v>33913201</v>
      </c>
      <c r="L85" s="55">
        <f t="shared" si="38"/>
        <v>25032630</v>
      </c>
      <c r="M85" s="55">
        <f t="shared" si="38"/>
        <v>47500238</v>
      </c>
      <c r="N85" s="55">
        <f t="shared" si="38"/>
        <v>46714278</v>
      </c>
      <c r="O85" s="55">
        <f t="shared" si="38"/>
        <v>17259926</v>
      </c>
      <c r="P85" s="55">
        <f t="shared" si="38"/>
        <v>15595050</v>
      </c>
      <c r="Q85" s="55">
        <f t="shared" si="38"/>
        <v>37560496</v>
      </c>
      <c r="R85" s="55">
        <f t="shared" si="38"/>
        <v>17685912</v>
      </c>
      <c r="S85" s="55">
        <f t="shared" si="38"/>
        <v>22126033</v>
      </c>
      <c r="T85" s="56">
        <f t="shared" si="38"/>
        <v>130063007</v>
      </c>
      <c r="U85" s="55">
        <f t="shared" si="38"/>
        <v>128201793</v>
      </c>
      <c r="V85" s="52">
        <f t="shared" si="38"/>
        <v>69779989</v>
      </c>
      <c r="W85" s="55">
        <f t="shared" si="38"/>
        <v>6317413</v>
      </c>
      <c r="X85" s="55">
        <f t="shared" si="38"/>
        <v>28543258</v>
      </c>
      <c r="Y85" s="55">
        <f t="shared" si="38"/>
        <v>21589458</v>
      </c>
      <c r="Z85" s="55">
        <f t="shared" si="38"/>
        <v>29841150</v>
      </c>
      <c r="AA85" s="55">
        <f t="shared" si="38"/>
        <v>0</v>
      </c>
      <c r="AB85" s="55">
        <f t="shared" si="38"/>
        <v>0</v>
      </c>
      <c r="AC85" s="55">
        <f t="shared" si="38"/>
        <v>10559910</v>
      </c>
      <c r="AD85" s="55">
        <f t="shared" si="38"/>
        <v>0</v>
      </c>
      <c r="AE85" s="55">
        <f t="shared" si="38"/>
        <v>11236466</v>
      </c>
      <c r="AF85" s="55">
        <f t="shared" si="38"/>
        <v>0</v>
      </c>
      <c r="AG85" s="55">
        <f t="shared" si="38"/>
        <v>0</v>
      </c>
      <c r="AH85" s="55">
        <f t="shared" si="38"/>
        <v>0</v>
      </c>
      <c r="AI85" s="55">
        <f t="shared" ref="AI85:BI85" si="39">SUM(AI83-AI84)</f>
        <v>14962620</v>
      </c>
      <c r="AJ85" s="55">
        <f t="shared" si="39"/>
        <v>0</v>
      </c>
      <c r="AK85" s="55">
        <f t="shared" si="39"/>
        <v>66944672</v>
      </c>
      <c r="AL85" s="55">
        <f t="shared" si="39"/>
        <v>29024254</v>
      </c>
      <c r="AM85" s="55">
        <f t="shared" si="39"/>
        <v>0</v>
      </c>
      <c r="AN85" s="55">
        <f t="shared" si="39"/>
        <v>14564244</v>
      </c>
      <c r="AO85" s="55">
        <f t="shared" si="39"/>
        <v>10129335</v>
      </c>
      <c r="AP85" s="55">
        <f t="shared" si="39"/>
        <v>13246218</v>
      </c>
      <c r="AQ85" s="55">
        <f t="shared" si="39"/>
        <v>12236628</v>
      </c>
      <c r="AR85" s="55">
        <f t="shared" si="39"/>
        <v>16629385</v>
      </c>
      <c r="AS85" s="55">
        <f t="shared" si="39"/>
        <v>11693230</v>
      </c>
      <c r="AT85" s="55">
        <f t="shared" si="39"/>
        <v>62424975</v>
      </c>
      <c r="AU85" s="55">
        <f t="shared" si="39"/>
        <v>15552427</v>
      </c>
      <c r="AV85" s="55">
        <f t="shared" si="39"/>
        <v>17691495</v>
      </c>
      <c r="AW85" s="55">
        <f t="shared" si="39"/>
        <v>20054910</v>
      </c>
      <c r="AX85" s="55">
        <f t="shared" si="39"/>
        <v>19789936</v>
      </c>
      <c r="AY85" s="55">
        <f t="shared" si="39"/>
        <v>48869195</v>
      </c>
      <c r="AZ85" s="55">
        <f t="shared" si="39"/>
        <v>37241632</v>
      </c>
      <c r="BA85" s="55">
        <f t="shared" si="39"/>
        <v>9425990</v>
      </c>
      <c r="BB85" s="55">
        <f t="shared" si="39"/>
        <v>25224853</v>
      </c>
      <c r="BC85" s="55">
        <f t="shared" si="39"/>
        <v>28855417</v>
      </c>
      <c r="BD85" s="55">
        <f t="shared" si="39"/>
        <v>19539711</v>
      </c>
      <c r="BE85" s="55">
        <f t="shared" si="39"/>
        <v>15681631</v>
      </c>
      <c r="BF85" s="55">
        <f t="shared" si="39"/>
        <v>0</v>
      </c>
      <c r="BG85" s="55">
        <f t="shared" si="39"/>
        <v>27062472</v>
      </c>
      <c r="BH85" s="55">
        <f t="shared" si="39"/>
        <v>7450438</v>
      </c>
      <c r="BI85" s="57">
        <f t="shared" si="39"/>
        <v>1452857574</v>
      </c>
      <c r="BN85" t="s">
        <v>193</v>
      </c>
      <c r="BO85" t="s">
        <v>194</v>
      </c>
      <c r="BP85">
        <v>17280000</v>
      </c>
      <c r="BQ85">
        <v>4120092</v>
      </c>
      <c r="BR85">
        <v>13159908</v>
      </c>
      <c r="BS85">
        <v>2599998</v>
      </c>
      <c r="BT85">
        <v>10559910</v>
      </c>
      <c r="BU85">
        <v>6.1400000000000003E-2</v>
      </c>
      <c r="BV85">
        <v>1</v>
      </c>
      <c r="BW85">
        <v>13142</v>
      </c>
    </row>
    <row r="86" spans="2:75">
      <c r="B86" s="66"/>
      <c r="C86" s="3"/>
      <c r="D86" s="3"/>
      <c r="E86" s="68"/>
      <c r="F86" s="68"/>
      <c r="G86" s="3"/>
      <c r="H86" s="3"/>
      <c r="I86" s="3"/>
      <c r="J86" s="3"/>
      <c r="K86" s="3"/>
      <c r="L86" s="3"/>
      <c r="M86" s="3"/>
      <c r="N86" s="3"/>
      <c r="O86" s="3"/>
      <c r="P86" s="3"/>
      <c r="Q86" s="3"/>
      <c r="R86" s="3"/>
      <c r="S86" s="3"/>
      <c r="T86" s="67"/>
      <c r="U86" s="3"/>
      <c r="V86" s="68"/>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c r="BO87" t="s">
        <v>195</v>
      </c>
      <c r="BP87">
        <v>18977864</v>
      </c>
      <c r="BQ87">
        <v>4741398</v>
      </c>
      <c r="BR87">
        <v>14236466</v>
      </c>
      <c r="BS87">
        <v>3000000</v>
      </c>
      <c r="BT87">
        <v>11236466</v>
      </c>
      <c r="BU87">
        <v>4.3299999999999998E-2</v>
      </c>
      <c r="BV87">
        <v>0.86643474634352702</v>
      </c>
      <c r="BW87">
        <v>14089</v>
      </c>
    </row>
    <row r="88" spans="2:75" s="5" customFormat="1">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c r="B92" s="51" t="s">
        <v>129</v>
      </c>
      <c r="C92" s="52">
        <f>+C76-C60</f>
        <v>-88526</v>
      </c>
      <c r="D92" s="52">
        <f t="shared" ref="D92:BH92" si="40">+D76-D60</f>
        <v>0</v>
      </c>
      <c r="E92" s="56">
        <f t="shared" si="40"/>
        <v>-37415082</v>
      </c>
      <c r="F92" s="56">
        <f t="shared" si="40"/>
        <v>-116903403</v>
      </c>
      <c r="G92" s="52">
        <f t="shared" si="40"/>
        <v>2634465</v>
      </c>
      <c r="H92" s="52">
        <f t="shared" si="40"/>
        <v>-1986740</v>
      </c>
      <c r="I92" s="52">
        <f t="shared" si="40"/>
        <v>-3355555</v>
      </c>
      <c r="J92" s="52">
        <f t="shared" si="40"/>
        <v>-18489087</v>
      </c>
      <c r="K92" s="52">
        <f t="shared" si="40"/>
        <v>23064</v>
      </c>
      <c r="L92" s="52">
        <f t="shared" si="40"/>
        <v>0</v>
      </c>
      <c r="M92" s="52">
        <f t="shared" si="40"/>
        <v>-1214854</v>
      </c>
      <c r="N92" s="52">
        <f t="shared" si="40"/>
        <v>481270</v>
      </c>
      <c r="O92" s="52">
        <f t="shared" si="40"/>
        <v>-4434526</v>
      </c>
      <c r="P92" s="52">
        <f t="shared" si="40"/>
        <v>-5631594</v>
      </c>
      <c r="Q92" s="52">
        <f t="shared" si="40"/>
        <v>-2977775</v>
      </c>
      <c r="R92" s="52">
        <f t="shared" si="40"/>
        <v>-824001</v>
      </c>
      <c r="S92" s="52">
        <f t="shared" si="40"/>
        <v>-1060418</v>
      </c>
      <c r="T92" s="56">
        <f t="shared" si="40"/>
        <v>25064369</v>
      </c>
      <c r="U92" s="52">
        <f t="shared" si="40"/>
        <v>-16410898</v>
      </c>
      <c r="V92" s="52">
        <f t="shared" si="40"/>
        <v>1904217</v>
      </c>
      <c r="W92" s="52">
        <f t="shared" si="40"/>
        <v>-2920188</v>
      </c>
      <c r="X92" s="52">
        <f t="shared" si="40"/>
        <v>-174761</v>
      </c>
      <c r="Y92" s="52">
        <f t="shared" si="40"/>
        <v>1601850</v>
      </c>
      <c r="Z92" s="52">
        <f t="shared" si="40"/>
        <v>-768791</v>
      </c>
      <c r="AA92" s="52">
        <f t="shared" si="40"/>
        <v>0</v>
      </c>
      <c r="AB92" s="52">
        <f t="shared" si="40"/>
        <v>0</v>
      </c>
      <c r="AC92" s="52">
        <f t="shared" si="40"/>
        <v>0</v>
      </c>
      <c r="AD92" s="52">
        <f t="shared" si="40"/>
        <v>0</v>
      </c>
      <c r="AE92" s="52">
        <f t="shared" si="40"/>
        <v>186189</v>
      </c>
      <c r="AF92" s="52">
        <f t="shared" si="40"/>
        <v>0</v>
      </c>
      <c r="AG92" s="52">
        <f t="shared" si="40"/>
        <v>0</v>
      </c>
      <c r="AH92" s="52">
        <f t="shared" si="40"/>
        <v>0</v>
      </c>
      <c r="AI92" s="52">
        <f t="shared" si="40"/>
        <v>-6995</v>
      </c>
      <c r="AJ92" s="52">
        <f t="shared" si="40"/>
        <v>0</v>
      </c>
      <c r="AK92" s="52">
        <f t="shared" si="40"/>
        <v>-9303403</v>
      </c>
      <c r="AL92" s="52">
        <f t="shared" si="40"/>
        <v>-2769309</v>
      </c>
      <c r="AM92" s="52">
        <f t="shared" si="40"/>
        <v>0</v>
      </c>
      <c r="AN92" s="52">
        <f t="shared" si="40"/>
        <v>-2527271</v>
      </c>
      <c r="AO92" s="52">
        <f t="shared" si="40"/>
        <v>-6584164</v>
      </c>
      <c r="AP92" s="52">
        <f t="shared" si="40"/>
        <v>199962</v>
      </c>
      <c r="AQ92" s="52">
        <f t="shared" si="40"/>
        <v>-4567417</v>
      </c>
      <c r="AR92" s="52">
        <f t="shared" si="40"/>
        <v>-3210231</v>
      </c>
      <c r="AS92" s="52">
        <f t="shared" si="40"/>
        <v>-1689078</v>
      </c>
      <c r="AT92" s="52">
        <f t="shared" si="40"/>
        <v>-5294453</v>
      </c>
      <c r="AU92" s="52">
        <f t="shared" si="40"/>
        <v>-2802819</v>
      </c>
      <c r="AV92" s="52">
        <f t="shared" si="40"/>
        <v>718886</v>
      </c>
      <c r="AW92" s="52">
        <f t="shared" si="40"/>
        <v>-343989</v>
      </c>
      <c r="AX92" s="52">
        <f t="shared" si="40"/>
        <v>-1343275</v>
      </c>
      <c r="AY92" s="52">
        <f t="shared" si="40"/>
        <v>-7964143</v>
      </c>
      <c r="AZ92" s="52">
        <f t="shared" si="40"/>
        <v>-9088926</v>
      </c>
      <c r="BA92" s="52">
        <f t="shared" si="40"/>
        <v>-5036048</v>
      </c>
      <c r="BB92" s="52">
        <f t="shared" si="40"/>
        <v>-8428217</v>
      </c>
      <c r="BC92" s="52">
        <f t="shared" si="40"/>
        <v>-1927380</v>
      </c>
      <c r="BD92" s="52">
        <f t="shared" si="40"/>
        <v>-2382708</v>
      </c>
      <c r="BE92" s="52">
        <f t="shared" si="40"/>
        <v>-3866067</v>
      </c>
      <c r="BF92" s="52">
        <f t="shared" si="40"/>
        <v>0</v>
      </c>
      <c r="BG92" s="52">
        <f t="shared" si="40"/>
        <v>5133704</v>
      </c>
      <c r="BH92" s="52">
        <f t="shared" si="40"/>
        <v>-4234669</v>
      </c>
      <c r="BI92" s="53">
        <f>SUM(C92:BH92)</f>
        <v>-260078785</v>
      </c>
      <c r="BO92" t="s">
        <v>184</v>
      </c>
      <c r="BP92">
        <v>35932009</v>
      </c>
      <c r="BQ92">
        <v>9305976</v>
      </c>
      <c r="BR92">
        <v>26626033</v>
      </c>
      <c r="BS92">
        <v>4500000</v>
      </c>
      <c r="BT92">
        <v>22126033</v>
      </c>
      <c r="BU92">
        <v>4.8099999999999997E-2</v>
      </c>
      <c r="BV92">
        <v>0.96637510777844871</v>
      </c>
      <c r="BW92">
        <v>15521</v>
      </c>
    </row>
    <row r="93" spans="2:75" hidden="1">
      <c r="B93" s="50"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c r="B101" s="51" t="s">
        <v>101</v>
      </c>
      <c r="C101" s="55">
        <f t="shared" ref="C101:AH101" si="45">SUM(C99-C100)</f>
        <v>-1175349</v>
      </c>
      <c r="D101" s="55">
        <f t="shared" si="45"/>
        <v>0</v>
      </c>
      <c r="E101" s="56">
        <f t="shared" si="45"/>
        <v>-23092019</v>
      </c>
      <c r="F101" s="56">
        <f t="shared" si="45"/>
        <v>-77448208</v>
      </c>
      <c r="G101" s="55">
        <f t="shared" si="45"/>
        <v>1933151</v>
      </c>
      <c r="H101" s="55">
        <f t="shared" si="45"/>
        <v>-1012383</v>
      </c>
      <c r="I101" s="55">
        <f t="shared" si="45"/>
        <v>-1692184</v>
      </c>
      <c r="J101" s="55">
        <f t="shared" si="45"/>
        <v>-17950803</v>
      </c>
      <c r="K101" s="55">
        <f t="shared" si="45"/>
        <v>-394171</v>
      </c>
      <c r="L101" s="55">
        <f t="shared" si="45"/>
        <v>5022408</v>
      </c>
      <c r="M101" s="55">
        <f t="shared" si="45"/>
        <v>-2818542</v>
      </c>
      <c r="N101" s="55">
        <f t="shared" si="45"/>
        <v>38891</v>
      </c>
      <c r="O101" s="55">
        <f t="shared" si="45"/>
        <v>-4706326</v>
      </c>
      <c r="P101" s="55">
        <f t="shared" si="45"/>
        <v>-5579834</v>
      </c>
      <c r="Q101" s="55">
        <f t="shared" si="45"/>
        <v>-1874973</v>
      </c>
      <c r="R101" s="55">
        <f t="shared" si="45"/>
        <v>-3851876</v>
      </c>
      <c r="S101" s="55">
        <f t="shared" si="45"/>
        <v>-1735326</v>
      </c>
      <c r="T101" s="56">
        <f t="shared" si="45"/>
        <v>29223789</v>
      </c>
      <c r="U101" s="55">
        <f t="shared" si="45"/>
        <v>-11481032</v>
      </c>
      <c r="V101" s="55">
        <f t="shared" si="45"/>
        <v>1344081</v>
      </c>
      <c r="W101" s="55">
        <f t="shared" si="45"/>
        <v>-3879819</v>
      </c>
      <c r="X101" s="55">
        <f t="shared" si="45"/>
        <v>-456112</v>
      </c>
      <c r="Y101" s="55">
        <f t="shared" si="45"/>
        <v>-3062670</v>
      </c>
      <c r="Z101" s="55">
        <f t="shared" si="45"/>
        <v>-748216</v>
      </c>
      <c r="AA101" s="55">
        <f t="shared" si="45"/>
        <v>0</v>
      </c>
      <c r="AB101" s="55">
        <f t="shared" si="45"/>
        <v>0</v>
      </c>
      <c r="AC101" s="55">
        <f t="shared" si="45"/>
        <v>-1628263</v>
      </c>
      <c r="AD101" s="55">
        <f t="shared" si="45"/>
        <v>0</v>
      </c>
      <c r="AE101" s="55">
        <f t="shared" si="45"/>
        <v>300246</v>
      </c>
      <c r="AF101" s="55">
        <f t="shared" si="45"/>
        <v>0</v>
      </c>
      <c r="AG101" s="55">
        <f t="shared" si="45"/>
        <v>0</v>
      </c>
      <c r="AH101" s="55">
        <f t="shared" si="45"/>
        <v>0</v>
      </c>
      <c r="AI101" s="55">
        <f t="shared" ref="AI101:BI101" si="46">SUM(AI99-AI100)</f>
        <v>-1413342</v>
      </c>
      <c r="AJ101" s="55">
        <f t="shared" si="46"/>
        <v>0</v>
      </c>
      <c r="AK101" s="55">
        <f t="shared" si="46"/>
        <v>-12336902</v>
      </c>
      <c r="AL101" s="55">
        <f t="shared" si="46"/>
        <v>-2348674</v>
      </c>
      <c r="AM101" s="55">
        <f t="shared" si="46"/>
        <v>0</v>
      </c>
      <c r="AN101" s="55">
        <f t="shared" si="46"/>
        <v>-1738935</v>
      </c>
      <c r="AO101" s="55">
        <f t="shared" si="46"/>
        <v>-4388875</v>
      </c>
      <c r="AP101" s="55">
        <f t="shared" si="46"/>
        <v>-150428</v>
      </c>
      <c r="AQ101" s="55">
        <f t="shared" si="46"/>
        <v>-4107938</v>
      </c>
      <c r="AR101" s="55">
        <f t="shared" si="46"/>
        <v>-1174092</v>
      </c>
      <c r="AS101" s="55">
        <f t="shared" si="46"/>
        <v>-319006</v>
      </c>
      <c r="AT101" s="55">
        <f t="shared" si="46"/>
        <v>-2635544</v>
      </c>
      <c r="AU101" s="55">
        <f t="shared" si="46"/>
        <v>-2945644</v>
      </c>
      <c r="AV101" s="55">
        <f t="shared" si="46"/>
        <v>1092640</v>
      </c>
      <c r="AW101" s="55">
        <f t="shared" si="46"/>
        <v>-398316</v>
      </c>
      <c r="AX101" s="55">
        <f t="shared" si="46"/>
        <v>-836733</v>
      </c>
      <c r="AY101" s="55">
        <f t="shared" si="46"/>
        <v>-7616086</v>
      </c>
      <c r="AZ101" s="55">
        <f t="shared" si="46"/>
        <v>-7669524</v>
      </c>
      <c r="BA101" s="55">
        <f t="shared" si="46"/>
        <v>-4563673</v>
      </c>
      <c r="BB101" s="55">
        <f t="shared" si="46"/>
        <v>-7251301</v>
      </c>
      <c r="BC101" s="55">
        <f t="shared" si="46"/>
        <v>-2946189</v>
      </c>
      <c r="BD101" s="55">
        <f t="shared" si="46"/>
        <v>168089</v>
      </c>
      <c r="BE101" s="55">
        <f t="shared" si="46"/>
        <v>-4289323</v>
      </c>
      <c r="BF101" s="55">
        <f t="shared" si="46"/>
        <v>0</v>
      </c>
      <c r="BG101" s="55">
        <f t="shared" si="46"/>
        <v>2175988</v>
      </c>
      <c r="BH101" s="55">
        <f t="shared" si="46"/>
        <v>346710</v>
      </c>
      <c r="BI101" s="57">
        <f t="shared" si="46"/>
        <v>-192072638</v>
      </c>
      <c r="BN101" t="s">
        <v>193</v>
      </c>
      <c r="BO101" t="s">
        <v>194</v>
      </c>
      <c r="BP101">
        <v>17280000</v>
      </c>
      <c r="BQ101">
        <v>4120092</v>
      </c>
      <c r="BR101">
        <v>13159908</v>
      </c>
      <c r="BS101">
        <v>2599998</v>
      </c>
      <c r="BT101">
        <v>10559910</v>
      </c>
      <c r="BU101">
        <v>6.1400000000000003E-2</v>
      </c>
      <c r="BV101">
        <v>1</v>
      </c>
      <c r="BW101">
        <v>13142</v>
      </c>
    </row>
    <row r="102" spans="2:75">
      <c r="BO102" t="s">
        <v>195</v>
      </c>
      <c r="BP102">
        <v>18977864</v>
      </c>
      <c r="BQ102">
        <v>4741398</v>
      </c>
      <c r="BR102">
        <v>14236466</v>
      </c>
      <c r="BS102">
        <v>3000000</v>
      </c>
      <c r="BT102">
        <v>11236466</v>
      </c>
      <c r="BU102">
        <v>4.3299999999999998E-2</v>
      </c>
      <c r="BV102">
        <v>0.86643474634352702</v>
      </c>
      <c r="BW102">
        <v>14089</v>
      </c>
    </row>
    <row r="103" spans="2:7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c r="BO104" t="s">
        <v>197</v>
      </c>
      <c r="BP104">
        <v>106311509</v>
      </c>
      <c r="BQ104">
        <v>17116839</v>
      </c>
      <c r="BR104">
        <v>89194670</v>
      </c>
      <c r="BS104">
        <v>22249998</v>
      </c>
      <c r="BT104">
        <v>66944672</v>
      </c>
      <c r="BU104">
        <v>4.9599999999999998E-2</v>
      </c>
      <c r="BV104">
        <v>0.85233950504976352</v>
      </c>
      <c r="BW104">
        <v>11563</v>
      </c>
    </row>
    <row r="105" spans="2:75">
      <c r="BO105" t="s">
        <v>198</v>
      </c>
      <c r="BP105">
        <v>43725754</v>
      </c>
      <c r="BQ105">
        <v>7351500</v>
      </c>
      <c r="BR105">
        <v>36374254</v>
      </c>
      <c r="BS105">
        <v>7350000</v>
      </c>
      <c r="BT105">
        <v>29024254</v>
      </c>
      <c r="BU105">
        <v>4.6800000000000001E-2</v>
      </c>
      <c r="BV105">
        <v>0.81185363009410982</v>
      </c>
      <c r="BW105">
        <v>14544</v>
      </c>
    </row>
    <row r="106" spans="2:75">
      <c r="BO106" t="s">
        <v>199</v>
      </c>
      <c r="BP106">
        <v>26270073</v>
      </c>
      <c r="BQ106">
        <v>6655827</v>
      </c>
      <c r="BR106">
        <v>19614246</v>
      </c>
      <c r="BS106">
        <v>5050002</v>
      </c>
      <c r="BT106">
        <v>14564244</v>
      </c>
      <c r="BU106">
        <v>2.87E-2</v>
      </c>
      <c r="BV106">
        <v>0.65863087512431817</v>
      </c>
      <c r="BW106">
        <v>16215</v>
      </c>
    </row>
    <row r="107" spans="2:75">
      <c r="BO107" t="s">
        <v>200</v>
      </c>
      <c r="BP107">
        <v>24637135</v>
      </c>
      <c r="BQ107">
        <v>5757802</v>
      </c>
      <c r="BR107">
        <v>18879333</v>
      </c>
      <c r="BS107">
        <v>8749998</v>
      </c>
      <c r="BT107">
        <v>10129335</v>
      </c>
      <c r="BU107">
        <v>0.03</v>
      </c>
      <c r="BV107">
        <v>0.63706961751298452</v>
      </c>
      <c r="BW107">
        <v>17934</v>
      </c>
    </row>
    <row r="108" spans="2:75" ht="13.5" customHeight="1">
      <c r="BO108" t="s">
        <v>201</v>
      </c>
      <c r="BP108">
        <v>22389000</v>
      </c>
      <c r="BQ108">
        <v>4242780</v>
      </c>
      <c r="BR108">
        <v>18146220</v>
      </c>
      <c r="BS108">
        <v>4900002</v>
      </c>
      <c r="BT108">
        <v>13246218</v>
      </c>
      <c r="BU108">
        <v>3.6400000000000002E-2</v>
      </c>
      <c r="BV108">
        <v>0.76089968217749171</v>
      </c>
      <c r="BW108">
        <v>12765</v>
      </c>
    </row>
    <row r="109" spans="2:75">
      <c r="BO109" t="s">
        <v>202</v>
      </c>
      <c r="BP109">
        <v>29593484</v>
      </c>
      <c r="BQ109">
        <v>6556856</v>
      </c>
      <c r="BR109">
        <v>23036628</v>
      </c>
      <c r="BS109">
        <v>10800000</v>
      </c>
      <c r="BT109">
        <v>12236628</v>
      </c>
      <c r="BU109">
        <v>4.2000000000000003E-2</v>
      </c>
      <c r="BV109">
        <v>0.76089968217749171</v>
      </c>
      <c r="BW109">
        <v>13506</v>
      </c>
    </row>
    <row r="110" spans="2:75">
      <c r="BO110" t="s">
        <v>203</v>
      </c>
      <c r="BP110">
        <v>34718482</v>
      </c>
      <c r="BQ110">
        <v>6589095</v>
      </c>
      <c r="BR110">
        <v>28129387</v>
      </c>
      <c r="BS110">
        <v>11500002</v>
      </c>
      <c r="BT110">
        <v>16629385</v>
      </c>
      <c r="BU110">
        <v>4.6600000000000003E-2</v>
      </c>
      <c r="BV110">
        <v>0.84347809123657569</v>
      </c>
      <c r="BW110">
        <v>13128</v>
      </c>
    </row>
    <row r="111" spans="2:75">
      <c r="BO111" t="s">
        <v>204</v>
      </c>
      <c r="BP111">
        <v>23331784</v>
      </c>
      <c r="BQ111">
        <v>4888554</v>
      </c>
      <c r="BR111">
        <v>18443230</v>
      </c>
      <c r="BS111">
        <v>6750000</v>
      </c>
      <c r="BT111">
        <v>11693230</v>
      </c>
      <c r="BU111">
        <v>5.3600000000000002E-2</v>
      </c>
      <c r="BV111">
        <v>0.94243442309315018</v>
      </c>
      <c r="BW111">
        <v>12947</v>
      </c>
    </row>
    <row r="112" spans="2:75">
      <c r="BO112" t="s">
        <v>205</v>
      </c>
      <c r="BP112">
        <v>105087985</v>
      </c>
      <c r="BQ112">
        <v>18663010</v>
      </c>
      <c r="BR112">
        <v>86424975</v>
      </c>
      <c r="BS112">
        <v>24000000</v>
      </c>
      <c r="BT112">
        <v>62424975</v>
      </c>
      <c r="BU112">
        <v>4.2999999999999997E-2</v>
      </c>
      <c r="BV112">
        <v>0.82417405853672099</v>
      </c>
      <c r="BW112">
        <v>14397.833333333334</v>
      </c>
    </row>
    <row r="113" spans="66:75">
      <c r="BO113" t="s">
        <v>206</v>
      </c>
      <c r="BP113">
        <v>26490051</v>
      </c>
      <c r="BQ113">
        <v>5687624</v>
      </c>
      <c r="BR113">
        <v>20802427</v>
      </c>
      <c r="BS113">
        <v>5250000</v>
      </c>
      <c r="BT113">
        <v>15552427</v>
      </c>
      <c r="BU113">
        <v>3.9E-2</v>
      </c>
      <c r="BV113">
        <v>0.78746249448296324</v>
      </c>
      <c r="BW113">
        <v>14588</v>
      </c>
    </row>
    <row r="114" spans="66:75">
      <c r="BO114" t="s">
        <v>207</v>
      </c>
      <c r="BP114">
        <v>29573688</v>
      </c>
      <c r="BQ114">
        <v>7007193</v>
      </c>
      <c r="BR114">
        <v>22566495</v>
      </c>
      <c r="BS114">
        <v>4875000</v>
      </c>
      <c r="BT114">
        <v>17691495</v>
      </c>
      <c r="BU114">
        <v>4.0099999999999997E-2</v>
      </c>
      <c r="BV114">
        <v>0.8133226549899143</v>
      </c>
      <c r="BW114">
        <v>13728</v>
      </c>
    </row>
    <row r="115" spans="66:75">
      <c r="BO115" t="s">
        <v>208</v>
      </c>
      <c r="BP115">
        <v>30930304</v>
      </c>
      <c r="BQ115">
        <v>5125396</v>
      </c>
      <c r="BR115">
        <v>25804908</v>
      </c>
      <c r="BS115">
        <v>5749998</v>
      </c>
      <c r="BT115">
        <v>20054910</v>
      </c>
      <c r="BU115">
        <v>5.45E-2</v>
      </c>
      <c r="BV115">
        <v>0.91712036610662728</v>
      </c>
      <c r="BW115">
        <v>12131</v>
      </c>
    </row>
    <row r="116" spans="66:75">
      <c r="BO116" t="s">
        <v>209</v>
      </c>
      <c r="BP116">
        <v>30142871</v>
      </c>
      <c r="BQ116">
        <v>5052937</v>
      </c>
      <c r="BR116">
        <v>25089934</v>
      </c>
      <c r="BS116">
        <v>5299998</v>
      </c>
      <c r="BT116">
        <v>19789936</v>
      </c>
      <c r="BU116">
        <v>4.5699999999999998E-2</v>
      </c>
      <c r="BV116">
        <v>0.91917998552708979</v>
      </c>
      <c r="BW116">
        <v>12408</v>
      </c>
    </row>
    <row r="117" spans="66:75">
      <c r="BO117" t="s">
        <v>210</v>
      </c>
      <c r="BP117">
        <v>92566408</v>
      </c>
      <c r="BQ117">
        <v>15797213</v>
      </c>
      <c r="BR117">
        <v>76769195</v>
      </c>
      <c r="BS117">
        <v>27900000</v>
      </c>
      <c r="BT117">
        <v>48869195</v>
      </c>
      <c r="BU117">
        <v>2.5899999999999999E-2</v>
      </c>
      <c r="BV117">
        <v>0.65317363679303275</v>
      </c>
      <c r="BW117">
        <v>13523</v>
      </c>
    </row>
    <row r="118" spans="66:75">
      <c r="BO118" t="s">
        <v>211</v>
      </c>
      <c r="BP118">
        <v>69079884</v>
      </c>
      <c r="BQ118">
        <v>11238254</v>
      </c>
      <c r="BR118">
        <v>57841630</v>
      </c>
      <c r="BS118">
        <v>20599998</v>
      </c>
      <c r="BT118">
        <v>37241632</v>
      </c>
      <c r="BU118">
        <v>3.4599999999999999E-2</v>
      </c>
      <c r="BV118">
        <v>0.80576641644343894</v>
      </c>
      <c r="BW118">
        <v>10456</v>
      </c>
    </row>
    <row r="119" spans="66:75">
      <c r="BO119" t="s">
        <v>212</v>
      </c>
      <c r="BP119">
        <v>21437673</v>
      </c>
      <c r="BQ119">
        <v>5811685</v>
      </c>
      <c r="BR119">
        <v>15625988</v>
      </c>
      <c r="BS119">
        <v>6199998</v>
      </c>
      <c r="BT119">
        <v>9425990</v>
      </c>
      <c r="BU119">
        <v>1.9099999999999999E-2</v>
      </c>
      <c r="BV119">
        <v>0.58071436305874691</v>
      </c>
      <c r="BW119">
        <v>13954</v>
      </c>
    </row>
    <row r="120" spans="66:75">
      <c r="BO120" t="s">
        <v>213</v>
      </c>
      <c r="BP120">
        <v>115021305</v>
      </c>
      <c r="BQ120">
        <v>43946450</v>
      </c>
      <c r="BR120">
        <v>71074855</v>
      </c>
      <c r="BS120">
        <v>45850002</v>
      </c>
      <c r="BT120">
        <v>25224853</v>
      </c>
      <c r="BU120">
        <v>3.1699999999999999E-2</v>
      </c>
      <c r="BV120">
        <v>0.80824628936051612</v>
      </c>
      <c r="BW120">
        <v>5504</v>
      </c>
    </row>
    <row r="121" spans="66:75">
      <c r="BO121" t="s">
        <v>214</v>
      </c>
      <c r="BP121">
        <v>51495863</v>
      </c>
      <c r="BQ121">
        <v>10340446</v>
      </c>
      <c r="BR121">
        <v>41155417</v>
      </c>
      <c r="BS121">
        <v>12300000</v>
      </c>
      <c r="BT121">
        <v>28855417</v>
      </c>
      <c r="BU121">
        <v>3.5099999999999999E-2</v>
      </c>
      <c r="BV121">
        <v>0.8744230735714037</v>
      </c>
      <c r="BW121">
        <v>10766</v>
      </c>
    </row>
    <row r="122" spans="66:75">
      <c r="BO122" t="s">
        <v>215</v>
      </c>
      <c r="BP122">
        <v>38734982</v>
      </c>
      <c r="BQ122">
        <v>7795271</v>
      </c>
      <c r="BR122">
        <v>30939711</v>
      </c>
      <c r="BS122">
        <v>11400000</v>
      </c>
      <c r="BT122">
        <v>19539711</v>
      </c>
      <c r="BU122">
        <v>3.8100000000000002E-2</v>
      </c>
      <c r="BV122">
        <v>0.80968962544539613</v>
      </c>
      <c r="BW122">
        <v>8832</v>
      </c>
    </row>
    <row r="123" spans="66:75">
      <c r="BO123" t="s">
        <v>216</v>
      </c>
      <c r="BP123">
        <v>27534773</v>
      </c>
      <c r="BQ123">
        <v>5353144</v>
      </c>
      <c r="BR123">
        <v>22181629</v>
      </c>
      <c r="BS123">
        <v>6499998</v>
      </c>
      <c r="BT123">
        <v>15681631</v>
      </c>
      <c r="BU123">
        <v>2.7E-2</v>
      </c>
      <c r="BV123">
        <v>0.74254431686055533</v>
      </c>
      <c r="BW123">
        <v>12031</v>
      </c>
    </row>
    <row r="124" spans="66:75">
      <c r="BO124" t="s">
        <v>217</v>
      </c>
      <c r="BP124">
        <v>40638794</v>
      </c>
      <c r="BQ124">
        <v>7676324</v>
      </c>
      <c r="BR124">
        <v>32962470</v>
      </c>
      <c r="BS124">
        <v>5899998</v>
      </c>
      <c r="BT124">
        <v>27062472</v>
      </c>
      <c r="BU124">
        <v>6.3E-2</v>
      </c>
      <c r="BV124">
        <v>0.99999999999999911</v>
      </c>
      <c r="BW124">
        <v>14449</v>
      </c>
    </row>
    <row r="125" spans="66:75">
      <c r="BO125" t="s">
        <v>218</v>
      </c>
      <c r="BP125">
        <v>26144528</v>
      </c>
      <c r="BQ125">
        <v>10194088</v>
      </c>
      <c r="BR125">
        <v>15950440</v>
      </c>
      <c r="BS125">
        <v>8500002</v>
      </c>
      <c r="BT125">
        <v>7450438</v>
      </c>
      <c r="BU125">
        <v>3.5099999999999999E-2</v>
      </c>
      <c r="BV125">
        <v>0.78342886837756509</v>
      </c>
      <c r="BW125">
        <v>5927</v>
      </c>
    </row>
    <row r="126" spans="66:75">
      <c r="BO126" t="s">
        <v>192</v>
      </c>
      <c r="BP126">
        <v>1075431394</v>
      </c>
      <c r="BQ126">
        <v>232314358</v>
      </c>
      <c r="BR126">
        <v>843117036</v>
      </c>
      <c r="BS126">
        <v>277024992</v>
      </c>
      <c r="BT126">
        <v>566092044</v>
      </c>
      <c r="BU126">
        <v>3.7501491362527201E-2</v>
      </c>
      <c r="BV126">
        <v>0.806209381363309</v>
      </c>
      <c r="BW126">
        <v>10894</v>
      </c>
    </row>
    <row r="127" spans="66:75">
      <c r="BN127" t="s">
        <v>219</v>
      </c>
      <c r="BP127">
        <v>2580180739</v>
      </c>
      <c r="BQ127">
        <v>641092597</v>
      </c>
      <c r="BR127">
        <v>1939088142</v>
      </c>
      <c r="BS127">
        <v>486230568</v>
      </c>
      <c r="BT127">
        <v>1452857574</v>
      </c>
      <c r="BU127">
        <v>4.1985246835941223E-2</v>
      </c>
      <c r="BV127">
        <v>0.85336262949104014</v>
      </c>
      <c r="BW127">
        <v>13628</v>
      </c>
    </row>
    <row r="130" ht="13.5" customHeight="1"/>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92"/>
  <sheetViews>
    <sheetView workbookViewId="0">
      <selection activeCell="F82" sqref="F82"/>
    </sheetView>
  </sheetViews>
  <sheetFormatPr defaultRowHeight="13.5"/>
  <cols>
    <col min="2" max="2" width="12.625" style="1" customWidth="1"/>
    <col min="3" max="3" width="11.375" style="75" customWidth="1"/>
    <col min="4" max="5" width="11.375" style="1" customWidth="1"/>
    <col min="6" max="6" width="11.375" style="75" customWidth="1"/>
    <col min="7" max="13" width="11.375" style="1" customWidth="1"/>
    <col min="14" max="14" width="11.375" style="75" customWidth="1"/>
    <col min="15" max="15" width="11.375" style="1" customWidth="1"/>
    <col min="16" max="16" width="11.375" style="75" customWidth="1"/>
  </cols>
  <sheetData>
    <row r="3" spans="2:16">
      <c r="C3" s="75" t="s">
        <v>119</v>
      </c>
      <c r="D3" s="1" t="s">
        <v>93</v>
      </c>
      <c r="E3" s="1" t="s">
        <v>108</v>
      </c>
      <c r="F3" s="75" t="s">
        <v>120</v>
      </c>
      <c r="G3" s="1" t="s">
        <v>110</v>
      </c>
      <c r="H3" s="1" t="s">
        <v>111</v>
      </c>
      <c r="I3" s="1" t="s">
        <v>112</v>
      </c>
      <c r="J3" s="1" t="s">
        <v>98</v>
      </c>
      <c r="K3" s="1" t="s">
        <v>113</v>
      </c>
      <c r="L3" s="1" t="s">
        <v>114</v>
      </c>
      <c r="M3" s="1" t="s">
        <v>116</v>
      </c>
      <c r="N3" s="75" t="s">
        <v>145</v>
      </c>
      <c r="O3" s="1" t="s">
        <v>115</v>
      </c>
      <c r="P3" s="75" t="s">
        <v>121</v>
      </c>
    </row>
    <row r="4" spans="2:16">
      <c r="B4" s="1" t="s">
        <v>37</v>
      </c>
      <c r="C4" s="75">
        <v>46049917</v>
      </c>
      <c r="D4" s="1">
        <v>42141458</v>
      </c>
      <c r="E4" s="1">
        <v>3908459</v>
      </c>
      <c r="F4" s="75">
        <v>19656094</v>
      </c>
      <c r="G4" s="1">
        <v>6284235</v>
      </c>
      <c r="H4" s="1">
        <v>5356827</v>
      </c>
      <c r="I4" s="1">
        <v>3209472</v>
      </c>
      <c r="J4" s="1">
        <v>2796023</v>
      </c>
      <c r="K4" s="1">
        <v>86011</v>
      </c>
      <c r="L4" s="1">
        <v>1025000</v>
      </c>
      <c r="M4" s="1">
        <v>898526</v>
      </c>
      <c r="N4" s="75">
        <v>26393823</v>
      </c>
      <c r="O4" s="1">
        <v>6738420</v>
      </c>
      <c r="P4" s="75">
        <v>19655403</v>
      </c>
    </row>
    <row r="5" spans="2:16">
      <c r="B5" s="1" t="s">
        <v>41</v>
      </c>
      <c r="C5" s="75">
        <v>51257592</v>
      </c>
      <c r="D5" s="1">
        <v>45366768</v>
      </c>
      <c r="E5" s="1">
        <v>5890824</v>
      </c>
      <c r="F5" s="75">
        <v>44934470</v>
      </c>
      <c r="G5" s="1">
        <v>6680796</v>
      </c>
      <c r="H5" s="1">
        <v>4841846</v>
      </c>
      <c r="I5" s="1">
        <v>5392082</v>
      </c>
      <c r="J5" s="1">
        <v>26880000</v>
      </c>
      <c r="K5" s="1">
        <v>65257</v>
      </c>
      <c r="L5" s="1">
        <v>690000</v>
      </c>
      <c r="M5" s="1">
        <v>384489</v>
      </c>
      <c r="N5" s="75">
        <v>6323122</v>
      </c>
      <c r="O5" s="1">
        <v>7855996</v>
      </c>
      <c r="P5" s="75">
        <v>-1532874</v>
      </c>
    </row>
    <row r="6" spans="2:16">
      <c r="B6" s="1" t="s">
        <v>42</v>
      </c>
      <c r="C6" s="75">
        <v>93864058</v>
      </c>
      <c r="D6" s="1">
        <v>82843908</v>
      </c>
      <c r="E6" s="1">
        <v>11020150</v>
      </c>
      <c r="F6" s="75">
        <v>29833863</v>
      </c>
      <c r="G6" s="1">
        <v>11400282</v>
      </c>
      <c r="H6" s="1">
        <v>5869916</v>
      </c>
      <c r="I6" s="1">
        <v>9216704</v>
      </c>
      <c r="J6" s="1">
        <v>1189327</v>
      </c>
      <c r="K6" s="1">
        <v>121781</v>
      </c>
      <c r="L6" s="1">
        <v>900000</v>
      </c>
      <c r="M6" s="1">
        <v>1135853</v>
      </c>
      <c r="N6" s="75">
        <v>64030195</v>
      </c>
      <c r="O6" s="1">
        <v>16105043</v>
      </c>
      <c r="P6" s="75">
        <v>47925152</v>
      </c>
    </row>
    <row r="7" spans="2:16">
      <c r="B7" s="1" t="s">
        <v>43</v>
      </c>
      <c r="C7" s="75">
        <v>51452514</v>
      </c>
      <c r="D7" s="1">
        <v>46117933</v>
      </c>
      <c r="E7" s="1">
        <v>5334581</v>
      </c>
      <c r="F7" s="75">
        <v>18160436</v>
      </c>
      <c r="G7" s="1">
        <v>5327671</v>
      </c>
      <c r="H7" s="1">
        <v>6563626</v>
      </c>
      <c r="I7" s="1">
        <v>4259949</v>
      </c>
      <c r="J7" s="1">
        <v>1120740</v>
      </c>
      <c r="K7" s="1">
        <v>60086</v>
      </c>
      <c r="L7" s="1">
        <v>750000</v>
      </c>
      <c r="M7" s="1">
        <v>78364</v>
      </c>
      <c r="N7" s="75">
        <v>33292078</v>
      </c>
      <c r="O7" s="1">
        <v>6554145</v>
      </c>
      <c r="P7" s="75">
        <v>26737933</v>
      </c>
    </row>
    <row r="8" spans="2:16">
      <c r="B8" s="1" t="s">
        <v>44</v>
      </c>
      <c r="C8" s="75">
        <v>82294798</v>
      </c>
      <c r="D8" s="1">
        <v>72873613</v>
      </c>
      <c r="E8" s="1">
        <v>9421185</v>
      </c>
      <c r="F8" s="75">
        <v>26439922</v>
      </c>
      <c r="G8" s="1">
        <v>5781446</v>
      </c>
      <c r="H8" s="1">
        <v>7195338</v>
      </c>
      <c r="I8" s="1">
        <v>6733259</v>
      </c>
      <c r="J8" s="1">
        <v>5099500</v>
      </c>
      <c r="K8" s="1">
        <v>91952</v>
      </c>
      <c r="L8" s="1">
        <v>1366114</v>
      </c>
      <c r="M8" s="1">
        <v>172313</v>
      </c>
      <c r="N8" s="75">
        <v>55854876</v>
      </c>
      <c r="O8" s="1">
        <v>6812946</v>
      </c>
      <c r="P8" s="75">
        <v>49041930</v>
      </c>
    </row>
    <row r="9" spans="2:16">
      <c r="B9" s="1" t="s">
        <v>45</v>
      </c>
      <c r="C9" s="75">
        <v>63214127</v>
      </c>
      <c r="D9" s="1">
        <v>53952546</v>
      </c>
      <c r="E9" s="1">
        <v>9261581</v>
      </c>
      <c r="F9" s="75">
        <v>19782912</v>
      </c>
      <c r="G9" s="1">
        <v>5161651</v>
      </c>
      <c r="H9" s="1">
        <v>2299944</v>
      </c>
      <c r="I9" s="1">
        <v>5683073</v>
      </c>
      <c r="J9" s="1">
        <v>855450</v>
      </c>
      <c r="K9" s="1">
        <v>73353</v>
      </c>
      <c r="L9" s="1">
        <v>699735</v>
      </c>
      <c r="M9" s="1">
        <v>5009706</v>
      </c>
      <c r="N9" s="75">
        <v>43431215</v>
      </c>
      <c r="O9" s="1">
        <v>6440713</v>
      </c>
      <c r="P9" s="75">
        <v>36990502</v>
      </c>
    </row>
    <row r="10" spans="2:16">
      <c r="B10" s="1" t="s">
        <v>46</v>
      </c>
      <c r="C10" s="75">
        <v>51527640</v>
      </c>
      <c r="D10" s="1">
        <v>47842080</v>
      </c>
      <c r="E10" s="1">
        <v>3685560</v>
      </c>
      <c r="F10" s="75">
        <v>19001371</v>
      </c>
      <c r="G10" s="1">
        <v>1865000</v>
      </c>
      <c r="H10" s="1">
        <v>4915974</v>
      </c>
      <c r="I10" s="1">
        <v>0</v>
      </c>
      <c r="J10" s="1">
        <v>12040000</v>
      </c>
      <c r="K10" s="1">
        <v>119033</v>
      </c>
      <c r="L10" s="1">
        <v>0</v>
      </c>
      <c r="M10" s="1">
        <v>61364</v>
      </c>
      <c r="N10" s="75">
        <v>32526269</v>
      </c>
      <c r="O10" s="1">
        <v>16915724</v>
      </c>
      <c r="P10" s="75">
        <v>15610545</v>
      </c>
    </row>
    <row r="11" spans="2:16">
      <c r="B11" s="1" t="s">
        <v>47</v>
      </c>
      <c r="C11" s="75">
        <v>52381598</v>
      </c>
      <c r="D11" s="1">
        <v>44977006</v>
      </c>
      <c r="E11" s="1">
        <v>7404592</v>
      </c>
      <c r="F11" s="75">
        <v>44170387</v>
      </c>
      <c r="G11" s="1">
        <v>7712597</v>
      </c>
      <c r="H11" s="1">
        <v>4886571</v>
      </c>
      <c r="I11" s="1">
        <v>4255099</v>
      </c>
      <c r="J11" s="1">
        <v>25668600</v>
      </c>
      <c r="K11" s="1">
        <v>97380</v>
      </c>
      <c r="L11" s="1">
        <v>1255805</v>
      </c>
      <c r="M11" s="1">
        <v>294335</v>
      </c>
      <c r="N11" s="75">
        <v>8211211</v>
      </c>
      <c r="O11" s="1">
        <v>11619701</v>
      </c>
      <c r="P11" s="75">
        <v>-3408490</v>
      </c>
    </row>
    <row r="12" spans="2:16">
      <c r="B12" s="1" t="s">
        <v>140</v>
      </c>
      <c r="C12" s="75">
        <v>73409036</v>
      </c>
      <c r="D12" s="1">
        <v>67042377</v>
      </c>
      <c r="E12" s="1">
        <v>6366659</v>
      </c>
      <c r="F12" s="75">
        <v>40267540</v>
      </c>
      <c r="G12" s="1">
        <v>7069171</v>
      </c>
      <c r="H12" s="1">
        <v>8237245</v>
      </c>
      <c r="I12" s="1">
        <v>5049331</v>
      </c>
      <c r="J12" s="1">
        <v>19519000</v>
      </c>
      <c r="K12" s="1">
        <v>102961</v>
      </c>
      <c r="L12" s="1">
        <v>0</v>
      </c>
      <c r="M12" s="1">
        <v>289832</v>
      </c>
      <c r="N12" s="75">
        <v>33141496</v>
      </c>
      <c r="O12" s="1">
        <v>8282418</v>
      </c>
      <c r="P12" s="75">
        <v>24859078</v>
      </c>
    </row>
    <row r="13" spans="2:16">
      <c r="B13" s="1" t="s">
        <v>50</v>
      </c>
      <c r="C13" s="75">
        <v>37638817</v>
      </c>
      <c r="D13" s="1">
        <v>31102329</v>
      </c>
      <c r="E13" s="1">
        <v>6536488</v>
      </c>
      <c r="F13" s="75">
        <v>9201383</v>
      </c>
      <c r="G13" s="1">
        <v>2815750</v>
      </c>
      <c r="H13" s="1">
        <v>2835000</v>
      </c>
      <c r="I13" s="1">
        <v>2948676</v>
      </c>
      <c r="J13" s="1">
        <v>507560</v>
      </c>
      <c r="K13" s="1">
        <v>37824</v>
      </c>
      <c r="L13" s="1">
        <v>0</v>
      </c>
      <c r="M13" s="1">
        <v>56573</v>
      </c>
      <c r="N13" s="75">
        <v>28437434</v>
      </c>
      <c r="O13" s="1">
        <v>4653981</v>
      </c>
      <c r="P13" s="75">
        <v>23783453</v>
      </c>
    </row>
    <row r="14" spans="2:16">
      <c r="B14" s="1" t="s">
        <v>141</v>
      </c>
      <c r="C14" s="75">
        <v>33531577</v>
      </c>
      <c r="D14" s="1">
        <v>33368677</v>
      </c>
      <c r="E14" s="1">
        <v>162900</v>
      </c>
      <c r="F14" s="75">
        <v>9295956</v>
      </c>
      <c r="G14" s="1">
        <v>5171060</v>
      </c>
      <c r="H14" s="1">
        <v>3607340</v>
      </c>
      <c r="I14" s="1">
        <v>168139</v>
      </c>
      <c r="J14" s="1">
        <v>0</v>
      </c>
      <c r="K14" s="1">
        <v>45185</v>
      </c>
      <c r="L14" s="1">
        <v>0</v>
      </c>
      <c r="M14" s="1">
        <v>304232</v>
      </c>
      <c r="N14" s="75">
        <v>24235621</v>
      </c>
      <c r="O14" s="1">
        <v>4103714</v>
      </c>
      <c r="P14" s="75">
        <v>20131907</v>
      </c>
    </row>
    <row r="15" spans="2:16">
      <c r="B15" s="1" t="s">
        <v>53</v>
      </c>
      <c r="C15" s="75">
        <v>83344193</v>
      </c>
      <c r="D15" s="1">
        <v>67920636</v>
      </c>
      <c r="E15" s="1">
        <v>15423557</v>
      </c>
      <c r="F15" s="75">
        <v>22709713</v>
      </c>
      <c r="G15" s="1">
        <v>6551530</v>
      </c>
      <c r="H15" s="1">
        <v>6985300</v>
      </c>
      <c r="I15" s="1">
        <v>7766636</v>
      </c>
      <c r="J15" s="1">
        <v>914500</v>
      </c>
      <c r="K15" s="1">
        <v>119179</v>
      </c>
      <c r="L15" s="1">
        <v>0</v>
      </c>
      <c r="M15" s="1">
        <v>372568</v>
      </c>
      <c r="N15" s="75">
        <v>60634480</v>
      </c>
      <c r="O15" s="1">
        <v>14854593</v>
      </c>
      <c r="P15" s="75">
        <v>45779887</v>
      </c>
    </row>
    <row r="16" spans="2:16">
      <c r="B16" s="1" t="s">
        <v>54</v>
      </c>
      <c r="C16" s="75">
        <v>39454153</v>
      </c>
      <c r="D16" s="1">
        <v>30069024</v>
      </c>
      <c r="E16" s="1">
        <v>9385129</v>
      </c>
      <c r="F16" s="75">
        <v>9289332</v>
      </c>
      <c r="G16" s="1">
        <v>2324286</v>
      </c>
      <c r="H16" s="1">
        <v>2150560</v>
      </c>
      <c r="I16" s="1">
        <v>2651676</v>
      </c>
      <c r="J16" s="1">
        <v>815500</v>
      </c>
      <c r="K16" s="1">
        <v>41965</v>
      </c>
      <c r="L16" s="1">
        <v>0</v>
      </c>
      <c r="M16" s="1">
        <v>1305345</v>
      </c>
      <c r="N16" s="75">
        <v>30164821</v>
      </c>
      <c r="O16" s="1">
        <v>8425352</v>
      </c>
      <c r="P16" s="75">
        <v>21739469</v>
      </c>
    </row>
    <row r="17" spans="2:16">
      <c r="B17" s="1" t="s">
        <v>142</v>
      </c>
      <c r="C17" s="75">
        <v>29016146</v>
      </c>
      <c r="D17" s="1">
        <v>26892995</v>
      </c>
      <c r="E17" s="1">
        <v>2123151</v>
      </c>
      <c r="F17" s="75">
        <v>17239852</v>
      </c>
      <c r="G17" s="1">
        <v>3101655</v>
      </c>
      <c r="H17" s="1">
        <v>2570255</v>
      </c>
      <c r="I17" s="1">
        <v>2308516</v>
      </c>
      <c r="J17" s="1">
        <v>9165200</v>
      </c>
      <c r="K17" s="1">
        <v>39362</v>
      </c>
      <c r="L17" s="1">
        <v>0</v>
      </c>
      <c r="M17" s="1">
        <v>54864</v>
      </c>
      <c r="N17" s="75">
        <v>11776294</v>
      </c>
      <c r="O17" s="1">
        <v>4015709</v>
      </c>
      <c r="P17" s="75">
        <v>7760585</v>
      </c>
    </row>
    <row r="18" spans="2:16">
      <c r="B18" s="1" t="s">
        <v>87</v>
      </c>
      <c r="C18" s="75">
        <v>112279594</v>
      </c>
      <c r="D18" s="1">
        <v>99829364</v>
      </c>
      <c r="E18" s="1">
        <v>12450230</v>
      </c>
      <c r="F18" s="75">
        <v>24177427</v>
      </c>
      <c r="G18" s="1">
        <v>7580065</v>
      </c>
      <c r="H18" s="1">
        <v>4678798</v>
      </c>
      <c r="I18" s="1">
        <v>5308159</v>
      </c>
      <c r="J18" s="1">
        <v>4945907</v>
      </c>
      <c r="K18" s="1">
        <v>44477</v>
      </c>
      <c r="L18" s="1">
        <v>1401250</v>
      </c>
      <c r="M18" s="1">
        <v>218771</v>
      </c>
      <c r="N18" s="75">
        <v>88102167</v>
      </c>
      <c r="O18" s="1">
        <v>8612934</v>
      </c>
      <c r="P18" s="75">
        <v>79489233</v>
      </c>
    </row>
    <row r="19" spans="2:16">
      <c r="B19" s="1" t="s">
        <v>90</v>
      </c>
      <c r="C19" s="75">
        <v>125208269</v>
      </c>
      <c r="D19" s="1">
        <v>120437928</v>
      </c>
      <c r="E19" s="1">
        <v>4770341</v>
      </c>
      <c r="F19" s="75">
        <v>33617830</v>
      </c>
      <c r="G19" s="1">
        <v>17766010</v>
      </c>
      <c r="H19" s="1">
        <v>7664678</v>
      </c>
      <c r="I19" s="1">
        <v>8060788</v>
      </c>
      <c r="J19" s="1">
        <v>0</v>
      </c>
      <c r="K19" s="1">
        <v>114990</v>
      </c>
      <c r="L19" s="1">
        <v>0</v>
      </c>
      <c r="M19" s="1">
        <v>11364</v>
      </c>
      <c r="N19" s="75">
        <v>91590439</v>
      </c>
      <c r="O19" s="1">
        <v>20015238</v>
      </c>
      <c r="P19" s="75">
        <v>71575201</v>
      </c>
    </row>
    <row r="20" spans="2:16">
      <c r="B20" s="1" t="s">
        <v>143</v>
      </c>
      <c r="C20" s="75">
        <v>13732522</v>
      </c>
      <c r="D20" s="1">
        <v>12222060</v>
      </c>
      <c r="E20" s="1">
        <v>1510462</v>
      </c>
      <c r="F20" s="75">
        <v>5371106</v>
      </c>
      <c r="G20" s="1">
        <v>891470</v>
      </c>
      <c r="H20" s="1">
        <v>773633</v>
      </c>
      <c r="I20" s="1">
        <v>1587051</v>
      </c>
      <c r="J20" s="1">
        <v>1702000</v>
      </c>
      <c r="K20" s="1">
        <v>14012</v>
      </c>
      <c r="L20" s="1">
        <v>391576</v>
      </c>
      <c r="M20" s="1">
        <v>11364</v>
      </c>
      <c r="N20" s="75">
        <v>8361416</v>
      </c>
      <c r="O20" s="1">
        <v>2281796</v>
      </c>
      <c r="P20" s="75">
        <v>6079620</v>
      </c>
    </row>
    <row r="21" spans="2:16">
      <c r="B21" s="1" t="s">
        <v>122</v>
      </c>
      <c r="C21" s="75">
        <v>37203383</v>
      </c>
      <c r="D21" s="1">
        <v>34372938</v>
      </c>
      <c r="E21" s="1">
        <v>2830445</v>
      </c>
      <c r="F21" s="75">
        <v>10884358</v>
      </c>
      <c r="G21" s="1">
        <v>2985958</v>
      </c>
      <c r="H21" s="1">
        <v>3638681</v>
      </c>
      <c r="I21" s="1">
        <v>1991935</v>
      </c>
      <c r="J21" s="1">
        <v>2103930</v>
      </c>
      <c r="K21" s="1">
        <v>46503</v>
      </c>
      <c r="L21" s="1">
        <v>0</v>
      </c>
      <c r="M21" s="1">
        <v>117351</v>
      </c>
      <c r="N21" s="75">
        <v>26319025</v>
      </c>
      <c r="O21" s="1">
        <v>3999995</v>
      </c>
      <c r="P21" s="75">
        <v>22319030</v>
      </c>
    </row>
    <row r="22" spans="2:16">
      <c r="B22" s="1" t="s">
        <v>123</v>
      </c>
      <c r="C22" s="75">
        <v>32586659</v>
      </c>
      <c r="D22" s="1">
        <v>25868504</v>
      </c>
      <c r="E22" s="1">
        <v>6718155</v>
      </c>
      <c r="F22" s="75">
        <v>21862644</v>
      </c>
      <c r="G22" s="1">
        <v>4228551</v>
      </c>
      <c r="H22" s="1">
        <v>2124000</v>
      </c>
      <c r="I22" s="1">
        <v>3367671</v>
      </c>
      <c r="J22" s="1">
        <v>11440865</v>
      </c>
      <c r="K22" s="1">
        <v>39636</v>
      </c>
      <c r="L22" s="1">
        <v>0</v>
      </c>
      <c r="M22" s="1">
        <v>661921</v>
      </c>
      <c r="N22" s="75">
        <v>10724015</v>
      </c>
      <c r="O22" s="1">
        <v>4777367</v>
      </c>
      <c r="P22" s="75">
        <v>5946648</v>
      </c>
    </row>
    <row r="23" spans="2:16">
      <c r="B23" s="1" t="s">
        <v>124</v>
      </c>
      <c r="C23" s="75">
        <v>53313210</v>
      </c>
      <c r="D23" s="1">
        <v>48520908</v>
      </c>
      <c r="E23" s="1">
        <v>4792302</v>
      </c>
      <c r="F23" s="75">
        <v>25143242</v>
      </c>
      <c r="G23" s="1">
        <v>5662224</v>
      </c>
      <c r="H23" s="1">
        <v>2452087</v>
      </c>
      <c r="I23" s="1">
        <v>2988652</v>
      </c>
      <c r="J23" s="1">
        <v>9827000</v>
      </c>
      <c r="K23" s="1">
        <v>64940</v>
      </c>
      <c r="L23" s="1">
        <v>0</v>
      </c>
      <c r="M23" s="1">
        <v>4148339</v>
      </c>
      <c r="N23" s="75">
        <v>28169968</v>
      </c>
      <c r="O23" s="1">
        <v>6307970</v>
      </c>
      <c r="P23" s="75">
        <v>21861998</v>
      </c>
    </row>
    <row r="24" spans="2:16">
      <c r="B24" s="1" t="s">
        <v>222</v>
      </c>
      <c r="C24" s="75">
        <v>210065207</v>
      </c>
      <c r="D24" s="1">
        <v>200809320</v>
      </c>
      <c r="E24" s="1">
        <v>9255887</v>
      </c>
      <c r="F24" s="75">
        <v>30212742</v>
      </c>
      <c r="G24" s="1">
        <v>9267162</v>
      </c>
      <c r="H24" s="1">
        <v>8839031</v>
      </c>
      <c r="I24" s="1">
        <v>9256478</v>
      </c>
      <c r="J24" s="1">
        <v>1304000</v>
      </c>
      <c r="K24" s="1">
        <v>154948</v>
      </c>
      <c r="L24" s="1">
        <v>1148760</v>
      </c>
      <c r="M24" s="1">
        <v>242363</v>
      </c>
      <c r="N24" s="75">
        <v>179852465</v>
      </c>
      <c r="O24" s="1">
        <v>11626676</v>
      </c>
      <c r="P24" s="75">
        <v>168225789</v>
      </c>
    </row>
    <row r="25" spans="2:16">
      <c r="B25" s="1" t="s">
        <v>277</v>
      </c>
      <c r="C25" s="75">
        <v>163965008</v>
      </c>
      <c r="D25" s="1">
        <v>126452458</v>
      </c>
      <c r="E25" s="1">
        <v>37512550</v>
      </c>
      <c r="F25" s="75">
        <v>35575648</v>
      </c>
      <c r="G25" s="1">
        <v>18321809</v>
      </c>
      <c r="H25" s="1">
        <v>0</v>
      </c>
      <c r="I25" s="1">
        <v>14852042</v>
      </c>
      <c r="J25" s="1">
        <v>1101800</v>
      </c>
      <c r="K25" s="1">
        <v>294491</v>
      </c>
      <c r="L25" s="1">
        <v>441025</v>
      </c>
      <c r="M25" s="1">
        <v>564481</v>
      </c>
      <c r="N25" s="75">
        <v>128389360</v>
      </c>
      <c r="O25" s="1">
        <v>28431110</v>
      </c>
      <c r="P25" s="75">
        <v>99958250</v>
      </c>
    </row>
    <row r="26" spans="2:16">
      <c r="B26" s="1" t="s">
        <v>58</v>
      </c>
      <c r="C26" s="75">
        <v>17280000</v>
      </c>
      <c r="D26" s="1">
        <v>17280000</v>
      </c>
      <c r="E26" s="1">
        <v>0</v>
      </c>
      <c r="F26" s="75">
        <v>4528348</v>
      </c>
      <c r="G26" s="1">
        <v>1485980</v>
      </c>
      <c r="H26" s="1">
        <v>734376</v>
      </c>
      <c r="I26" s="1">
        <v>202675</v>
      </c>
      <c r="J26" s="1">
        <v>1055000</v>
      </c>
      <c r="K26" s="1">
        <v>20154</v>
      </c>
      <c r="L26" s="1">
        <v>777644</v>
      </c>
      <c r="M26" s="1">
        <v>252519</v>
      </c>
      <c r="N26" s="75">
        <v>12751652</v>
      </c>
      <c r="O26" s="1">
        <v>2747119</v>
      </c>
      <c r="P26" s="75">
        <v>10004533</v>
      </c>
    </row>
    <row r="27" spans="2:16">
      <c r="B27" s="1" t="s">
        <v>60</v>
      </c>
      <c r="C27" s="75">
        <v>19783743</v>
      </c>
      <c r="D27" s="1">
        <v>19603198</v>
      </c>
      <c r="E27" s="1">
        <v>180545</v>
      </c>
      <c r="F27" s="75">
        <v>4317429</v>
      </c>
      <c r="G27" s="1">
        <v>1977270</v>
      </c>
      <c r="H27" s="1">
        <v>996435</v>
      </c>
      <c r="I27" s="1">
        <v>275231</v>
      </c>
      <c r="J27" s="1">
        <v>333377</v>
      </c>
      <c r="K27" s="1">
        <v>22421</v>
      </c>
      <c r="L27" s="1">
        <v>603526</v>
      </c>
      <c r="M27" s="1">
        <v>109169</v>
      </c>
      <c r="N27" s="75">
        <v>15466314</v>
      </c>
      <c r="O27" s="1">
        <v>3288467</v>
      </c>
      <c r="P27" s="75">
        <v>12177847</v>
      </c>
    </row>
    <row r="28" spans="2:16">
      <c r="B28" s="1" t="s">
        <v>64</v>
      </c>
      <c r="C28" s="75">
        <v>23929070</v>
      </c>
      <c r="D28" s="1">
        <v>22502075</v>
      </c>
      <c r="E28" s="1">
        <v>1426995</v>
      </c>
      <c r="F28" s="75">
        <v>8192261</v>
      </c>
      <c r="G28" s="1">
        <v>2435082</v>
      </c>
      <c r="H28" s="1">
        <v>1255268</v>
      </c>
      <c r="I28" s="1">
        <v>292985</v>
      </c>
      <c r="J28" s="1">
        <v>2665285</v>
      </c>
      <c r="K28" s="1">
        <v>29166</v>
      </c>
      <c r="L28" s="1">
        <v>803526</v>
      </c>
      <c r="M28" s="1">
        <v>710949</v>
      </c>
      <c r="N28" s="75">
        <v>15736809</v>
      </c>
      <c r="O28" s="1">
        <v>4115360</v>
      </c>
      <c r="P28" s="75">
        <v>11621449</v>
      </c>
    </row>
    <row r="29" spans="2:16">
      <c r="B29" s="1" t="s">
        <v>66</v>
      </c>
      <c r="C29" s="75">
        <v>115849394</v>
      </c>
      <c r="D29" s="1">
        <v>105805265</v>
      </c>
      <c r="E29" s="1">
        <v>10044129</v>
      </c>
      <c r="F29" s="75">
        <v>22662287</v>
      </c>
      <c r="G29" s="1">
        <v>8219903</v>
      </c>
      <c r="H29" s="1">
        <v>6543303</v>
      </c>
      <c r="I29" s="1">
        <v>1246299</v>
      </c>
      <c r="J29" s="1">
        <v>4693552</v>
      </c>
      <c r="K29" s="1">
        <v>172913</v>
      </c>
      <c r="L29" s="1">
        <v>879407</v>
      </c>
      <c r="M29" s="1">
        <v>906910</v>
      </c>
      <c r="N29" s="75">
        <v>93187107</v>
      </c>
      <c r="O29" s="1">
        <v>22472002</v>
      </c>
      <c r="P29" s="75">
        <v>70715105</v>
      </c>
    </row>
    <row r="30" spans="2:16">
      <c r="B30" s="1" t="s">
        <v>67</v>
      </c>
      <c r="C30" s="75">
        <v>44836299</v>
      </c>
      <c r="D30" s="1">
        <v>42746443</v>
      </c>
      <c r="E30" s="1">
        <v>2089856</v>
      </c>
      <c r="F30" s="75">
        <v>11531911</v>
      </c>
      <c r="G30" s="1">
        <v>5871767</v>
      </c>
      <c r="H30" s="1">
        <v>2519027</v>
      </c>
      <c r="I30" s="1">
        <v>440337</v>
      </c>
      <c r="J30" s="1">
        <v>1461433</v>
      </c>
      <c r="K30" s="1">
        <v>56059</v>
      </c>
      <c r="L30" s="1">
        <v>855289</v>
      </c>
      <c r="M30" s="1">
        <v>327999</v>
      </c>
      <c r="N30" s="75">
        <v>33304388</v>
      </c>
      <c r="O30" s="1">
        <v>7425480</v>
      </c>
      <c r="P30" s="75">
        <v>25878908</v>
      </c>
    </row>
    <row r="31" spans="2:16">
      <c r="B31" s="1" t="s">
        <v>69</v>
      </c>
      <c r="C31" s="75">
        <v>35396583</v>
      </c>
      <c r="D31" s="1">
        <v>34296348</v>
      </c>
      <c r="E31" s="1">
        <v>1100235</v>
      </c>
      <c r="F31" s="75">
        <v>8214601</v>
      </c>
      <c r="G31" s="1">
        <v>3803115</v>
      </c>
      <c r="H31" s="1">
        <v>1943343</v>
      </c>
      <c r="I31" s="1">
        <v>418080</v>
      </c>
      <c r="J31" s="1">
        <v>1180876</v>
      </c>
      <c r="K31" s="1">
        <v>39566</v>
      </c>
      <c r="L31" s="1">
        <v>631250</v>
      </c>
      <c r="M31" s="1">
        <v>198371</v>
      </c>
      <c r="N31" s="75">
        <v>27181982</v>
      </c>
      <c r="O31" s="1">
        <v>5328401</v>
      </c>
      <c r="P31" s="75">
        <v>21853581</v>
      </c>
    </row>
    <row r="32" spans="2:16">
      <c r="B32" s="1" t="s">
        <v>70</v>
      </c>
      <c r="C32" s="75">
        <v>32150161</v>
      </c>
      <c r="D32" s="1">
        <v>30116480</v>
      </c>
      <c r="E32" s="1">
        <v>2033681</v>
      </c>
      <c r="F32" s="75">
        <v>6390878</v>
      </c>
      <c r="G32" s="1">
        <v>2965596</v>
      </c>
      <c r="H32" s="1">
        <v>1885771</v>
      </c>
      <c r="I32" s="1">
        <v>322225</v>
      </c>
      <c r="J32" s="1">
        <v>374879</v>
      </c>
      <c r="K32" s="1">
        <v>40583</v>
      </c>
      <c r="L32" s="1">
        <v>629407</v>
      </c>
      <c r="M32" s="1">
        <v>172417</v>
      </c>
      <c r="N32" s="75">
        <v>25759283</v>
      </c>
      <c r="O32" s="1">
        <v>8753050</v>
      </c>
      <c r="P32" s="75">
        <v>17006233</v>
      </c>
    </row>
    <row r="33" spans="2:16">
      <c r="B33" s="1" t="s">
        <v>71</v>
      </c>
      <c r="C33" s="75">
        <v>25341908</v>
      </c>
      <c r="D33" s="1">
        <v>24546410</v>
      </c>
      <c r="E33" s="1">
        <v>795498</v>
      </c>
      <c r="F33" s="75">
        <v>6736560</v>
      </c>
      <c r="G33" s="1">
        <v>2918942</v>
      </c>
      <c r="H33" s="1">
        <v>1366492</v>
      </c>
      <c r="I33" s="1">
        <v>404080</v>
      </c>
      <c r="J33" s="1">
        <v>1130225</v>
      </c>
      <c r="K33" s="1">
        <v>37941</v>
      </c>
      <c r="L33" s="1">
        <v>748760</v>
      </c>
      <c r="M33" s="1">
        <v>130120</v>
      </c>
      <c r="N33" s="75">
        <v>18605348</v>
      </c>
      <c r="O33" s="1">
        <v>5125327</v>
      </c>
      <c r="P33" s="75">
        <v>13480021</v>
      </c>
    </row>
    <row r="34" spans="2:16">
      <c r="B34" s="1" t="s">
        <v>72</v>
      </c>
      <c r="C34" s="75">
        <v>34455660</v>
      </c>
      <c r="D34" s="1">
        <v>32861658</v>
      </c>
      <c r="E34" s="1">
        <v>1594002</v>
      </c>
      <c r="F34" s="75">
        <v>7005455</v>
      </c>
      <c r="G34" s="1">
        <v>3428349</v>
      </c>
      <c r="H34" s="1">
        <v>1514832</v>
      </c>
      <c r="I34" s="1">
        <v>311789</v>
      </c>
      <c r="J34" s="1">
        <v>992204</v>
      </c>
      <c r="K34" s="1">
        <v>44865</v>
      </c>
      <c r="L34" s="1">
        <v>574545</v>
      </c>
      <c r="M34" s="1">
        <v>138871</v>
      </c>
      <c r="N34" s="75">
        <v>27450205</v>
      </c>
      <c r="O34" s="1">
        <v>10846557</v>
      </c>
      <c r="P34" s="75">
        <v>16603648</v>
      </c>
    </row>
    <row r="35" spans="2:16">
      <c r="B35" s="1" t="s">
        <v>73</v>
      </c>
      <c r="C35" s="75">
        <v>39786808</v>
      </c>
      <c r="D35" s="1">
        <v>37754808</v>
      </c>
      <c r="E35" s="1">
        <v>2032000</v>
      </c>
      <c r="F35" s="75">
        <v>9267994</v>
      </c>
      <c r="G35" s="1">
        <v>4957568</v>
      </c>
      <c r="H35" s="1">
        <v>2022051</v>
      </c>
      <c r="I35" s="1">
        <v>492329</v>
      </c>
      <c r="J35" s="1">
        <v>688288</v>
      </c>
      <c r="K35" s="1">
        <v>59127</v>
      </c>
      <c r="L35" s="1">
        <v>792000</v>
      </c>
      <c r="M35" s="1">
        <v>256631</v>
      </c>
      <c r="N35" s="75">
        <v>30518814</v>
      </c>
      <c r="O35" s="1">
        <v>11803277</v>
      </c>
      <c r="P35" s="75">
        <v>18715537</v>
      </c>
    </row>
    <row r="36" spans="2:16">
      <c r="B36" s="1" t="s">
        <v>74</v>
      </c>
      <c r="C36" s="75">
        <v>24245324</v>
      </c>
      <c r="D36" s="1">
        <v>23226324</v>
      </c>
      <c r="E36" s="1">
        <v>1019000</v>
      </c>
      <c r="F36" s="75">
        <v>7696031</v>
      </c>
      <c r="G36" s="1">
        <v>2498398</v>
      </c>
      <c r="H36" s="1">
        <v>1215348</v>
      </c>
      <c r="I36" s="1">
        <v>251175</v>
      </c>
      <c r="J36" s="1">
        <v>2951560</v>
      </c>
      <c r="K36" s="1">
        <v>34792</v>
      </c>
      <c r="L36" s="1">
        <v>659487</v>
      </c>
      <c r="M36" s="1">
        <v>85271</v>
      </c>
      <c r="N36" s="75">
        <v>16549293</v>
      </c>
      <c r="O36" s="1">
        <v>6831048</v>
      </c>
      <c r="P36" s="75">
        <v>9718245</v>
      </c>
    </row>
    <row r="37" spans="2:16">
      <c r="B37" s="1" t="s">
        <v>75</v>
      </c>
      <c r="C37" s="75">
        <v>111015619</v>
      </c>
      <c r="D37" s="1">
        <v>103460850</v>
      </c>
      <c r="E37" s="1">
        <v>7554769</v>
      </c>
      <c r="F37" s="75">
        <v>22445439</v>
      </c>
      <c r="G37" s="1">
        <v>13386419</v>
      </c>
      <c r="H37" s="1">
        <v>5606719</v>
      </c>
      <c r="I37" s="1">
        <v>874703</v>
      </c>
      <c r="J37" s="1">
        <v>2283476</v>
      </c>
      <c r="K37" s="1">
        <v>164605</v>
      </c>
      <c r="L37" s="1">
        <v>0</v>
      </c>
      <c r="M37" s="1">
        <v>129517</v>
      </c>
      <c r="N37" s="75">
        <v>88570180</v>
      </c>
      <c r="O37" s="1">
        <v>22892568</v>
      </c>
      <c r="P37" s="75">
        <v>65677612</v>
      </c>
    </row>
    <row r="38" spans="2:16">
      <c r="B38" s="1" t="s">
        <v>76</v>
      </c>
      <c r="C38" s="75">
        <v>27828707</v>
      </c>
      <c r="D38" s="1">
        <v>27146133</v>
      </c>
      <c r="E38" s="1">
        <v>682574</v>
      </c>
      <c r="F38" s="75">
        <v>5957952</v>
      </c>
      <c r="G38" s="1">
        <v>3329377</v>
      </c>
      <c r="H38" s="1">
        <v>1496800</v>
      </c>
      <c r="I38" s="1">
        <v>296617</v>
      </c>
      <c r="J38" s="1">
        <v>446000</v>
      </c>
      <c r="K38" s="1">
        <v>40041</v>
      </c>
      <c r="L38" s="1">
        <v>0</v>
      </c>
      <c r="M38" s="1">
        <v>349117</v>
      </c>
      <c r="N38" s="75">
        <v>21870755</v>
      </c>
      <c r="O38" s="1">
        <v>5270036</v>
      </c>
      <c r="P38" s="75">
        <v>16600719</v>
      </c>
    </row>
    <row r="39" spans="2:16">
      <c r="B39" s="1" t="s">
        <v>77</v>
      </c>
      <c r="C39" s="75">
        <v>32185889</v>
      </c>
      <c r="D39" s="1">
        <v>31773031</v>
      </c>
      <c r="E39" s="1">
        <v>412858</v>
      </c>
      <c r="F39" s="75">
        <v>6616944</v>
      </c>
      <c r="G39" s="1">
        <v>2791071</v>
      </c>
      <c r="H39" s="1">
        <v>1528644</v>
      </c>
      <c r="I39" s="1">
        <v>572855</v>
      </c>
      <c r="J39" s="1">
        <v>429460</v>
      </c>
      <c r="K39" s="1">
        <v>44951</v>
      </c>
      <c r="L39" s="1">
        <v>952537</v>
      </c>
      <c r="M39" s="1">
        <v>297426</v>
      </c>
      <c r="N39" s="75">
        <v>25568945</v>
      </c>
      <c r="O39" s="1">
        <v>4971978</v>
      </c>
      <c r="P39" s="75">
        <v>20596967</v>
      </c>
    </row>
    <row r="40" spans="2:16">
      <c r="B40" s="1" t="s">
        <v>78</v>
      </c>
      <c r="C40" s="75">
        <v>29776042</v>
      </c>
      <c r="D40" s="1">
        <v>27556985</v>
      </c>
      <c r="E40" s="1">
        <v>2219057</v>
      </c>
      <c r="F40" s="75">
        <v>8146690</v>
      </c>
      <c r="G40" s="1">
        <v>3842975</v>
      </c>
      <c r="H40" s="1">
        <v>1771000</v>
      </c>
      <c r="I40" s="1">
        <v>397494</v>
      </c>
      <c r="J40" s="1">
        <v>1925150</v>
      </c>
      <c r="K40" s="1">
        <v>51200</v>
      </c>
      <c r="L40" s="1">
        <v>0</v>
      </c>
      <c r="M40" s="1">
        <v>158871</v>
      </c>
      <c r="N40" s="75">
        <v>21629352</v>
      </c>
      <c r="O40" s="1">
        <v>5768319</v>
      </c>
      <c r="P40" s="75">
        <v>15861033</v>
      </c>
    </row>
    <row r="41" spans="2:16">
      <c r="B41" s="1" t="s">
        <v>79</v>
      </c>
      <c r="C41" s="75">
        <v>30649052</v>
      </c>
      <c r="D41" s="1">
        <v>29636636</v>
      </c>
      <c r="E41" s="1">
        <v>1012416</v>
      </c>
      <c r="F41" s="75">
        <v>7661382</v>
      </c>
      <c r="G41" s="1">
        <v>4226734</v>
      </c>
      <c r="H41" s="1">
        <v>1423800</v>
      </c>
      <c r="I41" s="1">
        <v>373378</v>
      </c>
      <c r="J41" s="1">
        <v>1513942</v>
      </c>
      <c r="K41" s="1">
        <v>45193</v>
      </c>
      <c r="L41" s="1">
        <v>0</v>
      </c>
      <c r="M41" s="1">
        <v>78335</v>
      </c>
      <c r="N41" s="75">
        <v>22987670</v>
      </c>
      <c r="O41" s="1">
        <v>5420829</v>
      </c>
      <c r="P41" s="75">
        <v>17566841</v>
      </c>
    </row>
    <row r="42" spans="2:16">
      <c r="B42" s="1" t="s">
        <v>80</v>
      </c>
      <c r="C42" s="75">
        <v>119248485</v>
      </c>
      <c r="D42" s="1">
        <v>114762215</v>
      </c>
      <c r="E42" s="1">
        <v>4486270</v>
      </c>
      <c r="F42" s="75">
        <v>23951706</v>
      </c>
      <c r="G42" s="1">
        <v>9098881</v>
      </c>
      <c r="H42" s="1">
        <v>6313912</v>
      </c>
      <c r="I42" s="1">
        <v>1084078</v>
      </c>
      <c r="J42" s="1">
        <v>5095398</v>
      </c>
      <c r="K42" s="1">
        <v>177768</v>
      </c>
      <c r="L42" s="1">
        <v>1750211</v>
      </c>
      <c r="M42" s="1">
        <v>431458</v>
      </c>
      <c r="N42" s="75">
        <v>95296779</v>
      </c>
      <c r="O42" s="1">
        <v>28122231</v>
      </c>
      <c r="P42" s="75">
        <v>67174548</v>
      </c>
    </row>
    <row r="43" spans="2:16">
      <c r="B43" s="1" t="s">
        <v>81</v>
      </c>
      <c r="C43" s="75">
        <v>83756017</v>
      </c>
      <c r="D43" s="1">
        <v>75835232</v>
      </c>
      <c r="E43" s="1">
        <v>7920785</v>
      </c>
      <c r="F43" s="75">
        <v>16075676</v>
      </c>
      <c r="G43" s="1">
        <v>8240902</v>
      </c>
      <c r="H43" s="1">
        <v>4814026</v>
      </c>
      <c r="I43" s="1">
        <v>419147</v>
      </c>
      <c r="J43" s="1">
        <v>1232451</v>
      </c>
      <c r="K43" s="1">
        <v>136929</v>
      </c>
      <c r="L43" s="1">
        <v>0</v>
      </c>
      <c r="M43" s="1">
        <v>1232221</v>
      </c>
      <c r="N43" s="75">
        <v>67680341</v>
      </c>
      <c r="O43" s="1">
        <v>20613565</v>
      </c>
      <c r="P43" s="75">
        <v>47066776</v>
      </c>
    </row>
    <row r="44" spans="2:16">
      <c r="B44" s="1" t="s">
        <v>84</v>
      </c>
      <c r="C44" s="75">
        <v>52067771</v>
      </c>
      <c r="D44" s="1">
        <v>49251100</v>
      </c>
      <c r="E44" s="1">
        <v>2816671</v>
      </c>
      <c r="F44" s="75">
        <v>14631531</v>
      </c>
      <c r="G44" s="1">
        <v>5095298</v>
      </c>
      <c r="H44" s="1">
        <v>3610596</v>
      </c>
      <c r="I44" s="1">
        <v>706277</v>
      </c>
      <c r="J44" s="1">
        <v>4136397</v>
      </c>
      <c r="K44" s="1">
        <v>100973</v>
      </c>
      <c r="L44" s="1">
        <v>0</v>
      </c>
      <c r="M44" s="1">
        <v>981990</v>
      </c>
      <c r="N44" s="75">
        <v>37436240</v>
      </c>
      <c r="O44" s="1">
        <v>12641308</v>
      </c>
      <c r="P44" s="75">
        <v>24794932</v>
      </c>
    </row>
    <row r="45" spans="2:16">
      <c r="B45" s="1" t="s">
        <v>85</v>
      </c>
      <c r="C45" s="75">
        <v>40271016</v>
      </c>
      <c r="D45" s="1">
        <v>36661676</v>
      </c>
      <c r="E45" s="1">
        <v>3609340</v>
      </c>
      <c r="F45" s="75">
        <v>9167939</v>
      </c>
      <c r="G45" s="1">
        <v>2554316</v>
      </c>
      <c r="H45" s="1">
        <v>3122700</v>
      </c>
      <c r="I45" s="1">
        <v>590237</v>
      </c>
      <c r="J45" s="1">
        <v>2294985</v>
      </c>
      <c r="K45" s="1">
        <v>89701</v>
      </c>
      <c r="L45" s="1">
        <v>0</v>
      </c>
      <c r="M45" s="1">
        <v>516000</v>
      </c>
      <c r="N45" s="75">
        <v>31103077</v>
      </c>
      <c r="O45" s="1">
        <v>11233570</v>
      </c>
      <c r="P45" s="75">
        <v>19869507</v>
      </c>
    </row>
    <row r="46" spans="2:16">
      <c r="B46" s="1" t="s">
        <v>86</v>
      </c>
      <c r="C46" s="75">
        <v>36453285</v>
      </c>
      <c r="D46" s="1">
        <v>33646141</v>
      </c>
      <c r="E46" s="1">
        <v>2807144</v>
      </c>
      <c r="F46" s="75">
        <v>8025791</v>
      </c>
      <c r="G46" s="1">
        <v>3728870</v>
      </c>
      <c r="H46" s="1">
        <v>1914400</v>
      </c>
      <c r="I46" s="1">
        <v>286923</v>
      </c>
      <c r="J46" s="1">
        <v>734560</v>
      </c>
      <c r="K46" s="1">
        <v>50215</v>
      </c>
      <c r="L46" s="1">
        <v>1061884</v>
      </c>
      <c r="M46" s="1">
        <v>248939</v>
      </c>
      <c r="N46" s="75">
        <v>28427494</v>
      </c>
      <c r="O46" s="1">
        <v>6646740</v>
      </c>
      <c r="P46" s="75">
        <v>21780754</v>
      </c>
    </row>
    <row r="47" spans="2:16">
      <c r="B47" s="1" t="s">
        <v>125</v>
      </c>
      <c r="C47" s="75">
        <v>32440983</v>
      </c>
      <c r="D47" s="1">
        <v>32400000</v>
      </c>
      <c r="E47" s="1">
        <v>40983</v>
      </c>
      <c r="F47" s="75">
        <v>5133598</v>
      </c>
      <c r="G47" s="1">
        <v>2193276</v>
      </c>
      <c r="H47" s="1">
        <v>1773100</v>
      </c>
      <c r="I47" s="1">
        <v>536635</v>
      </c>
      <c r="J47" s="1">
        <v>152000</v>
      </c>
      <c r="K47" s="1">
        <v>51086</v>
      </c>
      <c r="L47" s="1">
        <v>0</v>
      </c>
      <c r="M47" s="1">
        <v>427501</v>
      </c>
      <c r="N47" s="75">
        <v>27307385</v>
      </c>
      <c r="O47" s="1">
        <v>5985585</v>
      </c>
      <c r="P47" s="75">
        <v>21321800</v>
      </c>
    </row>
    <row r="48" spans="2:16">
      <c r="B48" s="1" t="s">
        <v>132</v>
      </c>
      <c r="C48" s="75">
        <v>31164253</v>
      </c>
      <c r="D48" s="1">
        <v>29220128</v>
      </c>
      <c r="E48" s="1">
        <v>1944125</v>
      </c>
      <c r="F48" s="75">
        <v>11294965</v>
      </c>
      <c r="G48" s="1">
        <v>3698259</v>
      </c>
      <c r="H48" s="1">
        <v>2408000</v>
      </c>
      <c r="I48" s="1">
        <v>516360</v>
      </c>
      <c r="J48" s="1">
        <v>3997805</v>
      </c>
      <c r="K48" s="1">
        <v>77501</v>
      </c>
      <c r="L48" s="1">
        <v>0</v>
      </c>
      <c r="M48" s="1">
        <v>597040</v>
      </c>
      <c r="N48" s="75">
        <v>19869288</v>
      </c>
      <c r="O48" s="1">
        <v>7751831</v>
      </c>
      <c r="P48" s="75">
        <v>12117457</v>
      </c>
    </row>
    <row r="49" spans="2:16">
      <c r="B49" s="1" t="s">
        <v>224</v>
      </c>
      <c r="C49" s="75">
        <v>24036630</v>
      </c>
      <c r="D49" s="1">
        <v>22455245</v>
      </c>
      <c r="E49" s="1">
        <v>1581385</v>
      </c>
      <c r="F49" s="75">
        <v>7881173</v>
      </c>
      <c r="G49" s="1">
        <v>3169989</v>
      </c>
      <c r="H49" s="1">
        <v>1559046</v>
      </c>
      <c r="I49" s="1">
        <v>636176</v>
      </c>
      <c r="J49" s="1">
        <v>1194392</v>
      </c>
      <c r="K49" s="1">
        <v>43090</v>
      </c>
      <c r="L49" s="1">
        <v>500002</v>
      </c>
      <c r="M49" s="1">
        <v>778478</v>
      </c>
      <c r="N49" s="75">
        <v>16155457</v>
      </c>
      <c r="O49" s="1">
        <v>4900788</v>
      </c>
      <c r="P49" s="75">
        <v>11254669</v>
      </c>
    </row>
    <row r="50" spans="2:16">
      <c r="B50" s="1" t="s">
        <v>225</v>
      </c>
      <c r="C50" s="75">
        <v>37270541</v>
      </c>
      <c r="D50" s="1">
        <v>35958186</v>
      </c>
      <c r="E50" s="1">
        <v>1312355</v>
      </c>
      <c r="F50" s="75">
        <v>8296052</v>
      </c>
      <c r="G50" s="1">
        <v>3489684</v>
      </c>
      <c r="H50" s="1">
        <v>2188838</v>
      </c>
      <c r="I50" s="1">
        <v>521636</v>
      </c>
      <c r="J50" s="1">
        <v>1062230</v>
      </c>
      <c r="K50" s="1">
        <v>51791</v>
      </c>
      <c r="L50" s="1">
        <v>500002</v>
      </c>
      <c r="M50" s="1">
        <v>481871</v>
      </c>
      <c r="N50" s="75">
        <v>28974489</v>
      </c>
      <c r="O50" s="1">
        <v>6571997</v>
      </c>
      <c r="P50" s="75">
        <v>22402492</v>
      </c>
    </row>
    <row r="51" spans="2:16">
      <c r="B51" s="1" t="s">
        <v>226</v>
      </c>
      <c r="C51" s="75">
        <v>22342668</v>
      </c>
      <c r="D51" s="1">
        <v>21746834</v>
      </c>
      <c r="E51" s="1">
        <v>595834</v>
      </c>
      <c r="F51" s="75">
        <v>6636197</v>
      </c>
      <c r="G51" s="1">
        <v>3672055</v>
      </c>
      <c r="H51" s="1">
        <v>1361014</v>
      </c>
      <c r="I51" s="1">
        <v>7727</v>
      </c>
      <c r="J51" s="1">
        <v>797807</v>
      </c>
      <c r="K51" s="1">
        <v>36921</v>
      </c>
      <c r="L51" s="1">
        <v>500002</v>
      </c>
      <c r="M51" s="1">
        <v>260671</v>
      </c>
      <c r="N51" s="75">
        <v>15706471</v>
      </c>
      <c r="O51" s="1">
        <v>4594840</v>
      </c>
      <c r="P51" s="75">
        <v>11111631</v>
      </c>
    </row>
    <row r="52" spans="2:16">
      <c r="B52" s="1" t="s">
        <v>227</v>
      </c>
      <c r="C52" s="75">
        <v>25561900</v>
      </c>
      <c r="D52" s="1">
        <v>25278900</v>
      </c>
      <c r="E52" s="1">
        <v>283000</v>
      </c>
      <c r="F52" s="75">
        <v>6038777</v>
      </c>
      <c r="G52" s="1">
        <v>3424659</v>
      </c>
      <c r="H52" s="1">
        <v>1415049</v>
      </c>
      <c r="I52" s="1">
        <v>3439</v>
      </c>
      <c r="J52" s="1">
        <v>533848</v>
      </c>
      <c r="K52" s="1">
        <v>102909</v>
      </c>
      <c r="L52" s="1">
        <v>500002</v>
      </c>
      <c r="M52" s="1">
        <v>58871</v>
      </c>
      <c r="N52" s="75">
        <v>19523123</v>
      </c>
      <c r="O52" s="1">
        <v>3204930</v>
      </c>
      <c r="P52" s="75">
        <v>16318193</v>
      </c>
    </row>
    <row r="53" spans="2:16">
      <c r="B53" s="1" t="s">
        <v>228</v>
      </c>
      <c r="C53" s="75">
        <v>51358430</v>
      </c>
      <c r="D53" s="1">
        <v>48142430</v>
      </c>
      <c r="E53" s="1">
        <v>3216000</v>
      </c>
      <c r="F53" s="75">
        <v>13232733</v>
      </c>
      <c r="G53" s="1">
        <v>5835749</v>
      </c>
      <c r="H53" s="1">
        <v>2008363</v>
      </c>
      <c r="I53" s="1">
        <v>484614</v>
      </c>
      <c r="J53" s="1">
        <v>3510969</v>
      </c>
      <c r="K53" s="1">
        <v>64481</v>
      </c>
      <c r="L53" s="1">
        <v>783802</v>
      </c>
      <c r="M53" s="1">
        <v>544755</v>
      </c>
      <c r="N53" s="75">
        <v>38125697</v>
      </c>
      <c r="O53" s="1">
        <v>8250395</v>
      </c>
      <c r="P53" s="75">
        <v>29875302</v>
      </c>
    </row>
    <row r="54" spans="2:16">
      <c r="B54" s="1" t="s">
        <v>229</v>
      </c>
      <c r="C54" s="75">
        <v>61844232</v>
      </c>
      <c r="D54" s="1">
        <v>59724732</v>
      </c>
      <c r="E54" s="1">
        <v>2119500</v>
      </c>
      <c r="F54" s="75">
        <v>21531396</v>
      </c>
      <c r="G54" s="1">
        <v>6563794</v>
      </c>
      <c r="H54" s="1">
        <v>2825655</v>
      </c>
      <c r="I54" s="1">
        <v>793077</v>
      </c>
      <c r="J54" s="1">
        <v>10178419</v>
      </c>
      <c r="K54" s="1">
        <v>91189</v>
      </c>
      <c r="L54" s="1">
        <v>600000</v>
      </c>
      <c r="M54" s="1">
        <v>479262</v>
      </c>
      <c r="N54" s="75">
        <v>40312836</v>
      </c>
      <c r="O54" s="1">
        <v>12777527</v>
      </c>
      <c r="P54" s="75">
        <v>27535309</v>
      </c>
    </row>
    <row r="55" spans="2:16">
      <c r="B55" s="1" t="s">
        <v>230</v>
      </c>
      <c r="C55" s="75">
        <v>27371346</v>
      </c>
      <c r="D55" s="1">
        <v>26295850</v>
      </c>
      <c r="E55" s="1">
        <v>1075496</v>
      </c>
      <c r="F55" s="75">
        <v>9395672</v>
      </c>
      <c r="G55" s="1">
        <v>3147377</v>
      </c>
      <c r="H55" s="1">
        <v>1775695</v>
      </c>
      <c r="I55" s="1">
        <v>477360</v>
      </c>
      <c r="J55" s="1">
        <v>2992632</v>
      </c>
      <c r="K55" s="1">
        <v>50719</v>
      </c>
      <c r="L55" s="1">
        <v>375000</v>
      </c>
      <c r="M55" s="1">
        <v>576889</v>
      </c>
      <c r="N55" s="75">
        <v>17975674</v>
      </c>
      <c r="O55" s="1">
        <v>7631566</v>
      </c>
      <c r="P55" s="75">
        <v>10344108</v>
      </c>
    </row>
    <row r="56" spans="2:16">
      <c r="B56" s="1" t="s">
        <v>231</v>
      </c>
      <c r="C56" s="75">
        <v>32256265</v>
      </c>
      <c r="D56" s="1">
        <v>31819265</v>
      </c>
      <c r="E56" s="1">
        <v>437000</v>
      </c>
      <c r="F56" s="75">
        <v>6700105</v>
      </c>
      <c r="G56" s="1">
        <v>3120613</v>
      </c>
      <c r="H56" s="1">
        <v>1691377</v>
      </c>
      <c r="I56" s="1">
        <v>496306</v>
      </c>
      <c r="J56" s="1">
        <v>563149</v>
      </c>
      <c r="K56" s="1">
        <v>37925</v>
      </c>
      <c r="L56" s="1">
        <v>700002</v>
      </c>
      <c r="M56" s="1">
        <v>90733</v>
      </c>
      <c r="N56" s="75">
        <v>25556160</v>
      </c>
      <c r="O56" s="1">
        <v>8296158</v>
      </c>
      <c r="P56" s="75">
        <v>17260002</v>
      </c>
    </row>
    <row r="57" spans="2:16">
      <c r="B57" s="1" t="s">
        <v>232</v>
      </c>
      <c r="C57" s="75">
        <v>208772436</v>
      </c>
      <c r="D57" s="1">
        <v>198016741</v>
      </c>
      <c r="E57" s="1">
        <v>10755695</v>
      </c>
      <c r="F57" s="75">
        <v>61550035</v>
      </c>
      <c r="G57" s="1">
        <v>24937930</v>
      </c>
      <c r="H57" s="1">
        <v>11007879</v>
      </c>
      <c r="I57" s="1">
        <v>3324935</v>
      </c>
      <c r="J57" s="1">
        <v>18354589</v>
      </c>
      <c r="K57" s="1">
        <v>310081</v>
      </c>
      <c r="L57" s="1">
        <v>581067</v>
      </c>
      <c r="M57" s="1">
        <v>3033554</v>
      </c>
      <c r="N57" s="75">
        <v>147222401</v>
      </c>
      <c r="O57" s="1">
        <v>26510454</v>
      </c>
      <c r="P57" s="75">
        <v>120711947</v>
      </c>
    </row>
    <row r="58" spans="2:16">
      <c r="B58" s="1" t="s">
        <v>233</v>
      </c>
      <c r="C58" s="75">
        <v>80384615</v>
      </c>
      <c r="D58" s="1">
        <v>76958268</v>
      </c>
      <c r="E58" s="1">
        <v>3426347</v>
      </c>
      <c r="F58" s="75">
        <v>25380526</v>
      </c>
      <c r="G58" s="1">
        <v>12779366</v>
      </c>
      <c r="H58" s="1">
        <v>6106560</v>
      </c>
      <c r="I58" s="1">
        <v>1851240</v>
      </c>
      <c r="J58" s="1">
        <v>3483264</v>
      </c>
      <c r="K58" s="1">
        <v>184225</v>
      </c>
      <c r="L58" s="1">
        <v>625001</v>
      </c>
      <c r="M58" s="1">
        <v>350870</v>
      </c>
      <c r="N58" s="75">
        <v>55004089</v>
      </c>
      <c r="O58" s="1">
        <v>23952048</v>
      </c>
      <c r="P58" s="75">
        <v>31052041</v>
      </c>
    </row>
    <row r="59" spans="2:16">
      <c r="B59" s="1" t="s">
        <v>234</v>
      </c>
      <c r="C59" s="75">
        <v>20512230</v>
      </c>
      <c r="D59" s="1">
        <v>19035800</v>
      </c>
      <c r="E59" s="1">
        <v>1476430</v>
      </c>
      <c r="F59" s="75">
        <v>8363162</v>
      </c>
      <c r="G59" s="1">
        <v>3244779</v>
      </c>
      <c r="H59" s="1">
        <v>1252812</v>
      </c>
      <c r="I59" s="1">
        <v>455114</v>
      </c>
      <c r="J59" s="1">
        <v>1946239</v>
      </c>
      <c r="K59" s="1">
        <v>43305</v>
      </c>
      <c r="L59" s="1">
        <v>500002</v>
      </c>
      <c r="M59" s="1">
        <v>920911</v>
      </c>
      <c r="N59" s="75">
        <v>12149068</v>
      </c>
      <c r="O59" s="1">
        <v>3838223</v>
      </c>
      <c r="P59" s="75">
        <v>8310845</v>
      </c>
    </row>
    <row r="60" spans="2:16">
      <c r="B60" s="1" t="s">
        <v>235</v>
      </c>
      <c r="C60" s="75">
        <v>25598051</v>
      </c>
      <c r="D60" s="1">
        <v>24363382</v>
      </c>
      <c r="E60" s="1">
        <v>1234669</v>
      </c>
      <c r="F60" s="75">
        <v>10506148</v>
      </c>
      <c r="G60" s="1">
        <v>4379168</v>
      </c>
      <c r="H60" s="1">
        <v>1738980</v>
      </c>
      <c r="I60" s="1">
        <v>46836</v>
      </c>
      <c r="J60" s="1">
        <v>3298556</v>
      </c>
      <c r="K60" s="1">
        <v>54066</v>
      </c>
      <c r="L60" s="1">
        <v>500002</v>
      </c>
      <c r="M60" s="1">
        <v>488540</v>
      </c>
      <c r="N60" s="75">
        <v>15091903</v>
      </c>
      <c r="O60" s="1">
        <v>6205488</v>
      </c>
      <c r="P60" s="75">
        <v>8886415</v>
      </c>
    </row>
    <row r="61" spans="2:16">
      <c r="B61" s="1" t="s">
        <v>236</v>
      </c>
      <c r="C61" s="75">
        <v>27538136</v>
      </c>
      <c r="D61" s="1">
        <v>26266665</v>
      </c>
      <c r="E61" s="1">
        <v>1271471</v>
      </c>
      <c r="F61" s="75">
        <v>5323587</v>
      </c>
      <c r="G61" s="1">
        <v>2817480</v>
      </c>
      <c r="H61" s="1">
        <v>1671610</v>
      </c>
      <c r="I61" s="1">
        <v>6875</v>
      </c>
      <c r="J61" s="1">
        <v>212060</v>
      </c>
      <c r="K61" s="1">
        <v>56689</v>
      </c>
      <c r="L61" s="1">
        <v>500002</v>
      </c>
      <c r="M61" s="1">
        <v>58871</v>
      </c>
      <c r="N61" s="75">
        <v>22214549</v>
      </c>
      <c r="O61" s="1">
        <v>7723584</v>
      </c>
      <c r="P61" s="75">
        <v>14490965</v>
      </c>
    </row>
    <row r="62" spans="2:16">
      <c r="B62" s="1" t="s">
        <v>237</v>
      </c>
      <c r="C62" s="75">
        <v>76892751</v>
      </c>
      <c r="D62" s="1">
        <v>71875602</v>
      </c>
      <c r="E62" s="1">
        <v>5017149</v>
      </c>
      <c r="F62" s="75">
        <v>31418711</v>
      </c>
      <c r="G62" s="1">
        <v>10018335</v>
      </c>
      <c r="H62" s="1">
        <v>5596638</v>
      </c>
      <c r="I62" s="1">
        <v>1919008</v>
      </c>
      <c r="J62" s="1">
        <v>12309261</v>
      </c>
      <c r="K62" s="1">
        <v>178917</v>
      </c>
      <c r="L62" s="1">
        <v>1000001</v>
      </c>
      <c r="M62" s="1">
        <v>396551</v>
      </c>
      <c r="N62" s="75">
        <v>45474040</v>
      </c>
      <c r="O62" s="1">
        <v>17614617</v>
      </c>
      <c r="P62" s="75">
        <v>27859423</v>
      </c>
    </row>
    <row r="63" spans="2:16">
      <c r="B63" s="1" t="s">
        <v>238</v>
      </c>
      <c r="C63" s="75">
        <v>20556623</v>
      </c>
      <c r="D63" s="1">
        <v>19833567</v>
      </c>
      <c r="E63" s="1">
        <v>723056</v>
      </c>
      <c r="F63" s="75">
        <v>5105069</v>
      </c>
      <c r="G63" s="1">
        <v>2363639</v>
      </c>
      <c r="H63" s="1">
        <v>1153414</v>
      </c>
      <c r="I63" s="1">
        <v>466472</v>
      </c>
      <c r="J63" s="1">
        <v>495233</v>
      </c>
      <c r="K63" s="1">
        <v>36256</v>
      </c>
      <c r="L63" s="1">
        <v>500002</v>
      </c>
      <c r="M63" s="1">
        <v>90053</v>
      </c>
      <c r="N63" s="75">
        <v>15451554</v>
      </c>
      <c r="O63" s="1">
        <v>3878729</v>
      </c>
      <c r="P63" s="75">
        <v>11572825</v>
      </c>
    </row>
    <row r="64" spans="2:16">
      <c r="B64" s="1" t="s">
        <v>239</v>
      </c>
      <c r="C64" s="75">
        <v>12182333</v>
      </c>
      <c r="D64" s="1">
        <v>11873333</v>
      </c>
      <c r="E64" s="1">
        <v>309000</v>
      </c>
      <c r="F64" s="75">
        <v>3588396</v>
      </c>
      <c r="G64" s="1">
        <v>1724080</v>
      </c>
      <c r="H64" s="1">
        <v>1022512</v>
      </c>
      <c r="I64" s="1">
        <v>0</v>
      </c>
      <c r="J64" s="1">
        <v>249586</v>
      </c>
      <c r="K64" s="1">
        <v>33345</v>
      </c>
      <c r="L64" s="1">
        <v>500002</v>
      </c>
      <c r="M64" s="1">
        <v>58871</v>
      </c>
      <c r="N64" s="75">
        <v>8593937</v>
      </c>
      <c r="O64" s="1">
        <v>3057123</v>
      </c>
      <c r="P64" s="75">
        <v>5536814</v>
      </c>
    </row>
    <row r="65" spans="2:16">
      <c r="B65" s="1" t="s">
        <v>240</v>
      </c>
      <c r="C65" s="75">
        <v>29949180</v>
      </c>
      <c r="D65" s="1">
        <v>28080244</v>
      </c>
      <c r="E65" s="1">
        <v>1868936</v>
      </c>
      <c r="F65" s="75">
        <v>9381285</v>
      </c>
      <c r="G65" s="1">
        <v>3402885</v>
      </c>
      <c r="H65" s="1">
        <v>2012688</v>
      </c>
      <c r="I65" s="1">
        <v>1263239</v>
      </c>
      <c r="J65" s="1">
        <v>1586911</v>
      </c>
      <c r="K65" s="1">
        <v>64232</v>
      </c>
      <c r="L65" s="1">
        <v>500002</v>
      </c>
      <c r="M65" s="1">
        <v>551328</v>
      </c>
      <c r="N65" s="75">
        <v>20567895</v>
      </c>
      <c r="O65" s="1">
        <v>4153094</v>
      </c>
      <c r="P65" s="75">
        <v>16414801</v>
      </c>
    </row>
    <row r="66" spans="2:16">
      <c r="B66" s="1" t="s">
        <v>241</v>
      </c>
      <c r="C66" s="75">
        <v>25525381</v>
      </c>
      <c r="D66" s="1">
        <v>23834282</v>
      </c>
      <c r="E66" s="1">
        <v>1691099</v>
      </c>
      <c r="F66" s="75">
        <v>6486698</v>
      </c>
      <c r="G66" s="1">
        <v>3059385</v>
      </c>
      <c r="H66" s="1">
        <v>1669414</v>
      </c>
      <c r="I66" s="1">
        <v>805739</v>
      </c>
      <c r="J66" s="1">
        <v>292080</v>
      </c>
      <c r="K66" s="1">
        <v>56743</v>
      </c>
      <c r="L66" s="1">
        <v>500002</v>
      </c>
      <c r="M66" s="1">
        <v>103335</v>
      </c>
      <c r="N66" s="75">
        <v>19038683</v>
      </c>
      <c r="O66" s="1">
        <v>6669391</v>
      </c>
      <c r="P66" s="75">
        <v>12369292</v>
      </c>
    </row>
    <row r="67" spans="2:16">
      <c r="B67" s="1" t="s">
        <v>242</v>
      </c>
      <c r="C67" s="75">
        <v>73125390</v>
      </c>
      <c r="D67" s="1">
        <v>67114439</v>
      </c>
      <c r="E67" s="1">
        <v>6010951</v>
      </c>
      <c r="F67" s="75">
        <v>15853983</v>
      </c>
      <c r="G67" s="1">
        <v>6676031</v>
      </c>
      <c r="H67" s="1">
        <v>3907718</v>
      </c>
      <c r="I67" s="1">
        <v>2368583</v>
      </c>
      <c r="J67" s="1">
        <v>981034</v>
      </c>
      <c r="K67" s="1">
        <v>131234</v>
      </c>
      <c r="L67" s="1">
        <v>650002</v>
      </c>
      <c r="M67" s="1">
        <v>1139381</v>
      </c>
      <c r="N67" s="75">
        <v>57271407</v>
      </c>
      <c r="O67" s="1">
        <v>12105116</v>
      </c>
      <c r="P67" s="75">
        <v>45166291</v>
      </c>
    </row>
    <row r="68" spans="2:16">
      <c r="B68" s="1" t="s">
        <v>243</v>
      </c>
      <c r="C68" s="75">
        <v>28335600</v>
      </c>
      <c r="D68" s="1">
        <v>28335600</v>
      </c>
      <c r="E68" s="1">
        <v>0</v>
      </c>
      <c r="F68" s="75">
        <v>5648696</v>
      </c>
      <c r="G68" s="1">
        <v>2514390</v>
      </c>
      <c r="H68" s="1">
        <v>1280061</v>
      </c>
      <c r="I68" s="1">
        <v>0</v>
      </c>
      <c r="J68" s="1">
        <v>1160538</v>
      </c>
      <c r="K68" s="1">
        <v>34836</v>
      </c>
      <c r="L68" s="1">
        <v>600000</v>
      </c>
      <c r="M68" s="1">
        <v>58871</v>
      </c>
      <c r="N68" s="75">
        <v>22686904</v>
      </c>
      <c r="O68" s="1">
        <v>3856853</v>
      </c>
      <c r="P68" s="75">
        <v>18830051</v>
      </c>
    </row>
    <row r="69" spans="2:16">
      <c r="B69" s="1" t="s">
        <v>244</v>
      </c>
      <c r="C69" s="75">
        <v>31957000</v>
      </c>
      <c r="D69" s="1">
        <v>31502500</v>
      </c>
      <c r="E69" s="1">
        <v>454500</v>
      </c>
      <c r="F69" s="75">
        <v>6445926</v>
      </c>
      <c r="G69" s="1">
        <v>3382744</v>
      </c>
      <c r="H69" s="1">
        <v>1548534</v>
      </c>
      <c r="I69" s="1">
        <v>0</v>
      </c>
      <c r="J69" s="1">
        <v>813380</v>
      </c>
      <c r="K69" s="1">
        <v>42397</v>
      </c>
      <c r="L69" s="1">
        <v>600000</v>
      </c>
      <c r="M69" s="1">
        <v>58871</v>
      </c>
      <c r="N69" s="75">
        <v>25511074</v>
      </c>
      <c r="O69" s="1">
        <v>4381080</v>
      </c>
      <c r="P69" s="75">
        <v>21129994</v>
      </c>
    </row>
    <row r="70" spans="2:16">
      <c r="B70" s="1" t="s">
        <v>245</v>
      </c>
      <c r="C70" s="75">
        <v>20826795</v>
      </c>
      <c r="D70" s="1">
        <v>20244434</v>
      </c>
      <c r="E70" s="1">
        <v>582361</v>
      </c>
      <c r="F70" s="75">
        <v>5827458</v>
      </c>
      <c r="G70" s="1">
        <v>3052092</v>
      </c>
      <c r="H70" s="1">
        <v>1320944</v>
      </c>
      <c r="I70" s="1">
        <v>321157</v>
      </c>
      <c r="J70" s="1">
        <v>347049</v>
      </c>
      <c r="K70" s="1">
        <v>30543</v>
      </c>
      <c r="L70" s="1">
        <v>650002</v>
      </c>
      <c r="M70" s="1">
        <v>105671</v>
      </c>
      <c r="N70" s="75">
        <v>14999337</v>
      </c>
      <c r="O70" s="1">
        <v>3461339</v>
      </c>
      <c r="P70" s="75">
        <v>11537998</v>
      </c>
    </row>
    <row r="71" spans="2:16">
      <c r="B71" s="1" t="s">
        <v>246</v>
      </c>
      <c r="C71" s="75">
        <v>29884973</v>
      </c>
      <c r="D71" s="1">
        <v>28600632</v>
      </c>
      <c r="E71" s="1">
        <v>1284341</v>
      </c>
      <c r="F71" s="75">
        <v>6060571</v>
      </c>
      <c r="G71" s="1">
        <v>3154966</v>
      </c>
      <c r="H71" s="1">
        <v>1522973</v>
      </c>
      <c r="I71" s="1">
        <v>251649</v>
      </c>
      <c r="J71" s="1">
        <v>225887</v>
      </c>
      <c r="K71" s="1">
        <v>37223</v>
      </c>
      <c r="L71" s="1">
        <v>650002</v>
      </c>
      <c r="M71" s="1">
        <v>217871</v>
      </c>
      <c r="N71" s="75">
        <v>23824402</v>
      </c>
      <c r="O71" s="1">
        <v>3687251</v>
      </c>
      <c r="P71" s="75">
        <v>20137151</v>
      </c>
    </row>
    <row r="72" spans="2:16">
      <c r="B72" s="1" t="s">
        <v>247</v>
      </c>
      <c r="C72" s="75">
        <v>30812530</v>
      </c>
      <c r="D72" s="1">
        <v>29744240</v>
      </c>
      <c r="E72" s="1">
        <v>1068290</v>
      </c>
      <c r="F72" s="75">
        <v>6185273</v>
      </c>
      <c r="G72" s="1">
        <v>3353513</v>
      </c>
      <c r="H72" s="1">
        <v>1560000</v>
      </c>
      <c r="I72" s="1">
        <v>284462</v>
      </c>
      <c r="J72" s="1">
        <v>291266</v>
      </c>
      <c r="K72" s="1">
        <v>37161</v>
      </c>
      <c r="L72" s="1">
        <v>600000</v>
      </c>
      <c r="M72" s="1">
        <v>58871</v>
      </c>
      <c r="N72" s="75">
        <v>24627257</v>
      </c>
      <c r="O72" s="1">
        <v>4419134</v>
      </c>
      <c r="P72" s="75">
        <v>20208123</v>
      </c>
    </row>
    <row r="73" spans="2:16">
      <c r="B73" s="1" t="s">
        <v>248</v>
      </c>
      <c r="C73" s="75">
        <v>45129551</v>
      </c>
      <c r="D73" s="1">
        <v>43720402</v>
      </c>
      <c r="E73" s="1">
        <v>1409149</v>
      </c>
      <c r="F73" s="75">
        <v>9390007</v>
      </c>
      <c r="G73" s="1">
        <v>4266443</v>
      </c>
      <c r="H73" s="1">
        <v>2698804</v>
      </c>
      <c r="I73" s="1">
        <v>470135</v>
      </c>
      <c r="J73" s="1">
        <v>756296</v>
      </c>
      <c r="K73" s="1">
        <v>87458</v>
      </c>
      <c r="L73" s="1">
        <v>750000</v>
      </c>
      <c r="M73" s="1">
        <v>360871</v>
      </c>
      <c r="N73" s="75">
        <v>35739544</v>
      </c>
      <c r="O73" s="1">
        <v>6487063</v>
      </c>
      <c r="P73" s="75">
        <v>29252481</v>
      </c>
    </row>
    <row r="74" spans="2:16">
      <c r="B74" s="1" t="s">
        <v>249</v>
      </c>
      <c r="C74" s="75">
        <v>21669008</v>
      </c>
      <c r="D74" s="1">
        <v>21023676</v>
      </c>
      <c r="E74" s="1">
        <v>645332</v>
      </c>
      <c r="F74" s="75">
        <v>4357319</v>
      </c>
      <c r="G74" s="1">
        <v>1908824</v>
      </c>
      <c r="H74" s="1">
        <v>1106190</v>
      </c>
      <c r="I74" s="1">
        <v>524449</v>
      </c>
      <c r="J74" s="1">
        <v>74000</v>
      </c>
      <c r="K74" s="1">
        <v>34983</v>
      </c>
      <c r="L74" s="1">
        <v>650002</v>
      </c>
      <c r="M74" s="1">
        <v>58871</v>
      </c>
      <c r="N74" s="75">
        <v>17311689</v>
      </c>
      <c r="O74" s="1">
        <v>3521232</v>
      </c>
      <c r="P74" s="75">
        <v>13790457</v>
      </c>
    </row>
    <row r="75" spans="2:16">
      <c r="B75" s="1" t="s">
        <v>250</v>
      </c>
      <c r="C75" s="75">
        <v>67221230</v>
      </c>
      <c r="D75" s="1">
        <v>65485600</v>
      </c>
      <c r="E75" s="1">
        <v>1735630</v>
      </c>
      <c r="F75" s="75">
        <v>13303411</v>
      </c>
      <c r="G75" s="1">
        <v>7772835</v>
      </c>
      <c r="H75" s="1">
        <v>3073191</v>
      </c>
      <c r="I75" s="1">
        <v>9343</v>
      </c>
      <c r="J75" s="1">
        <v>1116712</v>
      </c>
      <c r="K75" s="1">
        <v>84279</v>
      </c>
      <c r="L75" s="1">
        <v>750000</v>
      </c>
      <c r="M75" s="1">
        <v>497051</v>
      </c>
      <c r="N75" s="75">
        <v>53917819</v>
      </c>
      <c r="O75" s="1">
        <v>7367052</v>
      </c>
      <c r="P75" s="75">
        <v>46550767</v>
      </c>
    </row>
    <row r="76" spans="2:16">
      <c r="B76" s="1" t="s">
        <v>251</v>
      </c>
      <c r="C76" s="75">
        <v>38646599</v>
      </c>
      <c r="D76" s="1">
        <v>37334000</v>
      </c>
      <c r="E76" s="1">
        <v>1312599</v>
      </c>
      <c r="F76" s="75">
        <v>10274474</v>
      </c>
      <c r="G76" s="1">
        <v>6343552</v>
      </c>
      <c r="H76" s="1">
        <v>1940369</v>
      </c>
      <c r="I76" s="1">
        <v>4669</v>
      </c>
      <c r="J76" s="1">
        <v>983290</v>
      </c>
      <c r="K76" s="1">
        <v>51414</v>
      </c>
      <c r="L76" s="1">
        <v>600000</v>
      </c>
      <c r="M76" s="1">
        <v>351180</v>
      </c>
      <c r="N76" s="75">
        <v>28372125</v>
      </c>
      <c r="O76" s="1">
        <v>4678949</v>
      </c>
      <c r="P76" s="75">
        <v>23693176</v>
      </c>
    </row>
    <row r="77" spans="2:16">
      <c r="B77" s="1" t="s">
        <v>252</v>
      </c>
      <c r="C77" s="75">
        <v>49076684</v>
      </c>
      <c r="D77" s="1">
        <v>47522200</v>
      </c>
      <c r="E77" s="1">
        <v>1554484</v>
      </c>
      <c r="F77" s="75">
        <v>11692114</v>
      </c>
      <c r="G77" s="1">
        <v>7669390</v>
      </c>
      <c r="H77" s="1">
        <v>2222066</v>
      </c>
      <c r="I77" s="1">
        <v>4669</v>
      </c>
      <c r="J77" s="1">
        <v>1078071</v>
      </c>
      <c r="K77" s="1">
        <v>59047</v>
      </c>
      <c r="L77" s="1">
        <v>600000</v>
      </c>
      <c r="M77" s="1">
        <v>58871</v>
      </c>
      <c r="N77" s="75">
        <v>37384570</v>
      </c>
      <c r="O77" s="1">
        <v>7150680</v>
      </c>
      <c r="P77" s="75">
        <v>30233890</v>
      </c>
    </row>
    <row r="78" spans="2:16">
      <c r="B78" s="1" t="s">
        <v>253</v>
      </c>
      <c r="C78" s="75">
        <v>21384550</v>
      </c>
      <c r="D78" s="1">
        <v>20989800</v>
      </c>
      <c r="E78" s="1">
        <v>394750</v>
      </c>
      <c r="F78" s="75">
        <v>5138720</v>
      </c>
      <c r="G78" s="1">
        <v>2691958</v>
      </c>
      <c r="H78" s="1">
        <v>1240176</v>
      </c>
      <c r="I78" s="1">
        <v>0</v>
      </c>
      <c r="J78" s="1">
        <v>514269</v>
      </c>
      <c r="K78" s="1">
        <v>33446</v>
      </c>
      <c r="L78" s="1">
        <v>600000</v>
      </c>
      <c r="M78" s="1">
        <v>58871</v>
      </c>
      <c r="N78" s="75">
        <v>16245830</v>
      </c>
      <c r="O78" s="1">
        <v>2804894</v>
      </c>
      <c r="P78" s="75">
        <v>13440936</v>
      </c>
    </row>
    <row r="79" spans="2:16">
      <c r="B79" s="1" t="s">
        <v>254</v>
      </c>
      <c r="C79" s="75">
        <v>38567666</v>
      </c>
      <c r="D79" s="1">
        <v>37156699</v>
      </c>
      <c r="E79" s="1">
        <v>1410967</v>
      </c>
      <c r="F79" s="75">
        <v>8206853</v>
      </c>
      <c r="G79" s="1">
        <v>3895316</v>
      </c>
      <c r="H79" s="1">
        <v>2129866</v>
      </c>
      <c r="I79" s="1">
        <v>0</v>
      </c>
      <c r="J79" s="1">
        <v>1413120</v>
      </c>
      <c r="K79" s="1">
        <v>69680</v>
      </c>
      <c r="L79" s="1">
        <v>600000</v>
      </c>
      <c r="M79" s="1">
        <v>98871</v>
      </c>
      <c r="N79" s="75">
        <v>30360813</v>
      </c>
      <c r="O79" s="1">
        <v>6968168</v>
      </c>
      <c r="P79" s="75">
        <v>23392645</v>
      </c>
    </row>
    <row r="80" spans="2:16">
      <c r="B80" s="1" t="s">
        <v>255</v>
      </c>
      <c r="C80" s="75">
        <v>33072968</v>
      </c>
      <c r="D80" s="1">
        <v>31047001</v>
      </c>
      <c r="E80" s="1">
        <v>2025967</v>
      </c>
      <c r="F80" s="75">
        <v>7595675</v>
      </c>
      <c r="G80" s="1">
        <v>3093449</v>
      </c>
      <c r="H80" s="1">
        <v>2005298</v>
      </c>
      <c r="I80" s="1">
        <v>0</v>
      </c>
      <c r="J80" s="1">
        <v>1738016</v>
      </c>
      <c r="K80" s="1">
        <v>67041</v>
      </c>
      <c r="L80" s="1">
        <v>600000</v>
      </c>
      <c r="M80" s="1">
        <v>91871</v>
      </c>
      <c r="N80" s="75">
        <v>25477293</v>
      </c>
      <c r="O80" s="1">
        <v>6616449</v>
      </c>
      <c r="P80" s="75">
        <v>18860844</v>
      </c>
    </row>
    <row r="81" spans="2:16">
      <c r="B81" s="1" t="s">
        <v>256</v>
      </c>
      <c r="C81" s="75">
        <v>17528906</v>
      </c>
      <c r="D81" s="1">
        <v>16808102</v>
      </c>
      <c r="E81" s="1">
        <v>720804</v>
      </c>
      <c r="F81" s="75">
        <v>5657548</v>
      </c>
      <c r="G81" s="1">
        <v>2941456</v>
      </c>
      <c r="H81" s="1">
        <v>1140608</v>
      </c>
      <c r="I81" s="1">
        <v>311029</v>
      </c>
      <c r="J81" s="1">
        <v>247900</v>
      </c>
      <c r="K81" s="1">
        <v>43182</v>
      </c>
      <c r="L81" s="1">
        <v>650002</v>
      </c>
      <c r="M81" s="1">
        <v>323371</v>
      </c>
      <c r="N81" s="75">
        <v>11871358</v>
      </c>
      <c r="O81" s="1">
        <v>4188745</v>
      </c>
      <c r="P81" s="75">
        <v>7682613</v>
      </c>
    </row>
    <row r="82" spans="2:16">
      <c r="B82" s="1" t="s">
        <v>257</v>
      </c>
      <c r="C82" s="75">
        <v>27132482</v>
      </c>
      <c r="D82" s="1">
        <v>25855300</v>
      </c>
      <c r="E82" s="1">
        <v>1277182</v>
      </c>
      <c r="F82" s="75">
        <v>5366890</v>
      </c>
      <c r="G82" s="1">
        <v>2963841</v>
      </c>
      <c r="H82" s="1">
        <v>1307100</v>
      </c>
      <c r="I82" s="1">
        <v>0</v>
      </c>
      <c r="J82" s="1">
        <v>396401</v>
      </c>
      <c r="K82" s="1">
        <v>40677</v>
      </c>
      <c r="L82" s="1">
        <v>600000</v>
      </c>
      <c r="M82" s="1">
        <v>58871</v>
      </c>
      <c r="N82" s="75">
        <v>21765592</v>
      </c>
      <c r="O82" s="1">
        <v>3652045</v>
      </c>
      <c r="P82" s="75">
        <v>18113547</v>
      </c>
    </row>
    <row r="83" spans="2:16">
      <c r="B83" s="1" t="s">
        <v>258</v>
      </c>
      <c r="C83" s="75">
        <v>38418684</v>
      </c>
      <c r="D83" s="1">
        <v>36949684</v>
      </c>
      <c r="E83" s="1">
        <v>1469000</v>
      </c>
      <c r="F83" s="75">
        <v>7612394</v>
      </c>
      <c r="G83" s="1">
        <v>3489796</v>
      </c>
      <c r="H83" s="1">
        <v>2281210</v>
      </c>
      <c r="I83" s="1">
        <v>0</v>
      </c>
      <c r="J83" s="1">
        <v>1083042</v>
      </c>
      <c r="K83" s="1">
        <v>67009</v>
      </c>
      <c r="L83" s="1">
        <v>600000</v>
      </c>
      <c r="M83" s="1">
        <v>91337</v>
      </c>
      <c r="N83" s="75">
        <v>30806290</v>
      </c>
      <c r="O83" s="1">
        <v>6067594</v>
      </c>
      <c r="P83" s="75">
        <v>24738696</v>
      </c>
    </row>
    <row r="84" spans="2:16">
      <c r="B84" s="1" t="s">
        <v>259</v>
      </c>
      <c r="C84" s="75">
        <v>29223579</v>
      </c>
      <c r="D84" s="1">
        <v>28527582</v>
      </c>
      <c r="E84" s="1">
        <v>695997</v>
      </c>
      <c r="F84" s="75">
        <v>7409315</v>
      </c>
      <c r="G84" s="1">
        <v>4048314</v>
      </c>
      <c r="H84" s="1">
        <v>1435403</v>
      </c>
      <c r="I84" s="1">
        <v>348238</v>
      </c>
      <c r="J84" s="1">
        <v>402027</v>
      </c>
      <c r="K84" s="1">
        <v>43470</v>
      </c>
      <c r="L84" s="1">
        <v>650002</v>
      </c>
      <c r="M84" s="1">
        <v>481861</v>
      </c>
      <c r="N84" s="75">
        <v>21814264</v>
      </c>
      <c r="O84" s="1">
        <v>4417166</v>
      </c>
      <c r="P84" s="75">
        <v>17397098</v>
      </c>
    </row>
    <row r="85" spans="2:16">
      <c r="B85" s="1" t="s">
        <v>260</v>
      </c>
      <c r="C85" s="75">
        <v>14793738</v>
      </c>
      <c r="D85" s="1">
        <v>14100000</v>
      </c>
      <c r="E85" s="1">
        <v>693738</v>
      </c>
      <c r="F85" s="75">
        <v>6091399</v>
      </c>
      <c r="G85" s="1">
        <v>613200</v>
      </c>
      <c r="H85" s="1">
        <v>1330000</v>
      </c>
      <c r="I85" s="1">
        <v>294836</v>
      </c>
      <c r="J85" s="1">
        <v>3155204</v>
      </c>
      <c r="K85" s="1">
        <v>39288</v>
      </c>
      <c r="L85" s="1">
        <v>600000</v>
      </c>
      <c r="M85" s="1">
        <v>58871</v>
      </c>
      <c r="N85" s="75">
        <v>8702339</v>
      </c>
      <c r="O85" s="1">
        <v>3711018</v>
      </c>
      <c r="P85" s="75">
        <v>4991321</v>
      </c>
    </row>
    <row r="86" spans="2:16">
      <c r="B86" s="1" t="s">
        <v>261</v>
      </c>
      <c r="C86" s="75">
        <v>72399907</v>
      </c>
      <c r="D86" s="1">
        <v>69276511</v>
      </c>
      <c r="E86" s="1">
        <v>3123396</v>
      </c>
      <c r="F86" s="75">
        <v>21147993</v>
      </c>
      <c r="G86" s="1">
        <v>12755551</v>
      </c>
      <c r="H86" s="1">
        <v>3165969</v>
      </c>
      <c r="I86" s="1">
        <v>875013</v>
      </c>
      <c r="J86" s="1">
        <v>1723836</v>
      </c>
      <c r="K86" s="1">
        <v>97804</v>
      </c>
      <c r="L86" s="1">
        <v>850001</v>
      </c>
      <c r="M86" s="1">
        <v>1679819</v>
      </c>
      <c r="N86" s="75">
        <v>51251914</v>
      </c>
      <c r="O86" s="1">
        <v>8390799</v>
      </c>
      <c r="P86" s="75">
        <v>42861115</v>
      </c>
    </row>
    <row r="87" spans="2:16">
      <c r="B87" s="1" t="s">
        <v>262</v>
      </c>
      <c r="C87" s="75">
        <v>30958376</v>
      </c>
      <c r="D87" s="1">
        <v>30272141</v>
      </c>
      <c r="E87" s="1">
        <v>686235</v>
      </c>
      <c r="F87" s="75">
        <v>8438559</v>
      </c>
      <c r="G87" s="1">
        <v>4267860</v>
      </c>
      <c r="H87" s="1">
        <v>1317665</v>
      </c>
      <c r="I87" s="1">
        <v>469621</v>
      </c>
      <c r="J87" s="1">
        <v>1005657</v>
      </c>
      <c r="K87" s="1">
        <v>39435</v>
      </c>
      <c r="L87" s="1">
        <v>650002</v>
      </c>
      <c r="M87" s="1">
        <v>688319</v>
      </c>
      <c r="N87" s="75">
        <v>22519817</v>
      </c>
      <c r="O87" s="1">
        <v>3467446</v>
      </c>
      <c r="P87" s="75">
        <v>19052371</v>
      </c>
    </row>
    <row r="88" spans="2:16">
      <c r="B88" s="1" t="s">
        <v>263</v>
      </c>
      <c r="C88" s="75">
        <v>37620000</v>
      </c>
      <c r="D88" s="1">
        <v>37620000</v>
      </c>
      <c r="E88" s="1">
        <v>0</v>
      </c>
      <c r="F88" s="75">
        <v>4150656</v>
      </c>
      <c r="G88" s="1">
        <v>0</v>
      </c>
      <c r="H88" s="1">
        <v>3536000</v>
      </c>
      <c r="I88" s="1">
        <v>0</v>
      </c>
      <c r="J88" s="1">
        <v>0</v>
      </c>
      <c r="K88" s="1">
        <v>64655</v>
      </c>
      <c r="L88" s="1">
        <v>550001</v>
      </c>
      <c r="M88" s="1">
        <v>0</v>
      </c>
      <c r="N88" s="75">
        <v>33469344</v>
      </c>
      <c r="O88" s="1">
        <v>8315814</v>
      </c>
      <c r="P88" s="75">
        <v>25153530</v>
      </c>
    </row>
    <row r="89" spans="2:16">
      <c r="B89" s="1" t="s">
        <v>264</v>
      </c>
      <c r="C89" s="75">
        <v>31182000</v>
      </c>
      <c r="D89" s="1">
        <v>31182000</v>
      </c>
      <c r="E89" s="1">
        <v>0</v>
      </c>
      <c r="F89" s="75">
        <v>3698636</v>
      </c>
      <c r="G89" s="1">
        <v>0</v>
      </c>
      <c r="H89" s="1">
        <v>3096000</v>
      </c>
      <c r="I89" s="1">
        <v>0</v>
      </c>
      <c r="J89" s="1">
        <v>0</v>
      </c>
      <c r="K89" s="1">
        <v>52635</v>
      </c>
      <c r="L89" s="1">
        <v>550001</v>
      </c>
      <c r="M89" s="1">
        <v>0</v>
      </c>
      <c r="N89" s="75">
        <v>27483364</v>
      </c>
      <c r="O89" s="1">
        <v>6952071</v>
      </c>
      <c r="P89" s="75">
        <v>20531293</v>
      </c>
    </row>
    <row r="90" spans="2:16">
      <c r="B90" s="1" t="s">
        <v>265</v>
      </c>
      <c r="C90" s="75">
        <v>35736000</v>
      </c>
      <c r="D90" s="1">
        <v>35736000</v>
      </c>
      <c r="E90" s="1">
        <v>0</v>
      </c>
      <c r="F90" s="75">
        <v>5043719</v>
      </c>
      <c r="G90" s="1">
        <v>0</v>
      </c>
      <c r="H90" s="1">
        <v>4366000</v>
      </c>
      <c r="I90" s="1">
        <v>0</v>
      </c>
      <c r="J90" s="1">
        <v>0</v>
      </c>
      <c r="K90" s="1">
        <v>77719</v>
      </c>
      <c r="L90" s="1">
        <v>600000</v>
      </c>
      <c r="M90" s="1">
        <v>0</v>
      </c>
      <c r="N90" s="75">
        <v>30692281</v>
      </c>
      <c r="O90" s="1">
        <v>8381171</v>
      </c>
      <c r="P90" s="75">
        <v>22311110</v>
      </c>
    </row>
    <row r="91" spans="2:16">
      <c r="B91" s="1" t="s">
        <v>266</v>
      </c>
      <c r="C91" s="75">
        <v>44220000</v>
      </c>
      <c r="D91" s="1">
        <v>44220000</v>
      </c>
      <c r="E91" s="1">
        <v>0</v>
      </c>
      <c r="F91" s="75">
        <v>6232222</v>
      </c>
      <c r="G91" s="1">
        <v>0</v>
      </c>
      <c r="H91" s="1">
        <v>5549087</v>
      </c>
      <c r="I91" s="1">
        <v>0</v>
      </c>
      <c r="J91" s="1">
        <v>0</v>
      </c>
      <c r="K91" s="1">
        <v>83135</v>
      </c>
      <c r="L91" s="1">
        <v>600000</v>
      </c>
      <c r="M91" s="1">
        <v>0</v>
      </c>
      <c r="N91" s="75">
        <v>37987778</v>
      </c>
      <c r="O91" s="1">
        <v>11406200</v>
      </c>
      <c r="P91" s="75">
        <v>26581578</v>
      </c>
    </row>
    <row r="92" spans="2:16">
      <c r="B92" s="1" t="s">
        <v>92</v>
      </c>
      <c r="C92" s="75">
        <v>4295580051</v>
      </c>
      <c r="D92" s="1">
        <v>3995041835</v>
      </c>
      <c r="E92" s="1">
        <v>300538216</v>
      </c>
      <c r="F92" s="75">
        <v>1196127129</v>
      </c>
      <c r="G92" s="1">
        <v>438705215</v>
      </c>
      <c r="H92" s="1">
        <v>260405369</v>
      </c>
      <c r="I92" s="1">
        <v>138464943</v>
      </c>
      <c r="J92" s="1">
        <v>263333425</v>
      </c>
      <c r="K92" s="1">
        <v>6409711</v>
      </c>
      <c r="L92" s="1">
        <v>47753650</v>
      </c>
      <c r="M92" s="1">
        <v>41054816</v>
      </c>
      <c r="N92" s="75">
        <v>3099452922</v>
      </c>
      <c r="O92" s="1">
        <v>741772470</v>
      </c>
      <c r="P92" s="75">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三宅 順子</cp:lastModifiedBy>
  <cp:lastPrinted>2020-07-15T00:25:22Z</cp:lastPrinted>
  <dcterms:created xsi:type="dcterms:W3CDTF">2007-12-18T07:29:27Z</dcterms:created>
  <dcterms:modified xsi:type="dcterms:W3CDTF">2021-07-20T08:58:14Z</dcterms:modified>
</cp:coreProperties>
</file>